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1368" windowWidth="12240" windowHeight="9156" tabRatio="477" activeTab="0"/>
  </bookViews>
  <sheets>
    <sheet name="Work Estimate" sheetId="1" r:id="rId1"/>
    <sheet name="--IDOT Use Only--" sheetId="2" state="hidden" r:id="rId2"/>
  </sheets>
  <externalReferences>
    <externalReference r:id="rId5"/>
  </externalReferences>
  <definedNames>
    <definedName name="AIRPORT">'--IDOT Use Only--'!$AD$10:$AE$16</definedName>
    <definedName name="COMPONENT">'--IDOT Use Only--'!$AB$30:$AC$47</definedName>
    <definedName name="NAME">#REF!</definedName>
    <definedName name="_xlnm.Print_Area" localSheetId="1">'--IDOT Use Only--'!$A$1:$D$50</definedName>
    <definedName name="_xlnm.Print_Area" localSheetId="0">'Work Estimate'!$A$1:$J$68</definedName>
    <definedName name="PURPOSE">'--IDOT Use Only--'!$AB$19:$AC$27</definedName>
    <definedName name="RegionIndex">'[1]Sheet1'!$A$3</definedName>
    <definedName name="Regions">'[1]Sheet1'!$X$2:$X$11</definedName>
    <definedName name="TYPE">'--IDOT Use Only--'!$AB$50:$AC$87</definedName>
    <definedName name="vlookup">#REF!</definedName>
    <definedName name="Z_7EB1FED8_9788_11D7_B757_0002A5E383DE_.wvu.Cols" localSheetId="0" hidden="1">'Work Estimate'!$V:$V</definedName>
    <definedName name="Z_7EB1FED8_9788_11D7_B757_0002A5E383DE_.wvu.PrintArea" localSheetId="1" hidden="1">'--IDOT Use Only--'!$A$1:$D$50</definedName>
    <definedName name="Z_7EB1FED8_9788_11D7_B757_0002A5E383DE_.wvu.PrintArea" localSheetId="0" hidden="1">'Work Estimate'!$A$1:$F$15</definedName>
    <definedName name="Z_8184EF2E_9CEF_11D7_B75B_0002A5E383DE_.wvu.Cols" localSheetId="0" hidden="1">'Work Estimate'!$V:$V</definedName>
    <definedName name="Z_8184EF2E_9CEF_11D7_B75B_0002A5E383DE_.wvu.PrintArea" localSheetId="1" hidden="1">'--IDOT Use Only--'!$A$1:$D$50</definedName>
    <definedName name="Z_8184EF2E_9CEF_11D7_B75B_0002A5E383DE_.wvu.PrintArea" localSheetId="0" hidden="1">'Work Estimate'!$A$1:$F$15</definedName>
  </definedNames>
  <calcPr fullCalcOnLoad="1"/>
</workbook>
</file>

<file path=xl/sharedStrings.xml><?xml version="1.0" encoding="utf-8"?>
<sst xmlns="http://schemas.openxmlformats.org/spreadsheetml/2006/main" count="209" uniqueCount="153">
  <si>
    <t>CITY:</t>
  </si>
  <si>
    <t>AIRPORT:</t>
  </si>
  <si>
    <t>Yes</t>
  </si>
  <si>
    <t>No</t>
  </si>
  <si>
    <t>Component</t>
  </si>
  <si>
    <t>Type</t>
  </si>
  <si>
    <t>Purpose</t>
  </si>
  <si>
    <t>PURPOSE</t>
  </si>
  <si>
    <t>COMPONENT</t>
  </si>
  <si>
    <t>TYPE</t>
  </si>
  <si>
    <t>N/A</t>
  </si>
  <si>
    <t>PROGRAM YEAR</t>
  </si>
  <si>
    <t>Requested Program Year:</t>
  </si>
  <si>
    <t>EQ=Equipment</t>
  </si>
  <si>
    <t>FI=Financing</t>
  </si>
  <si>
    <t>CA=Capacity</t>
  </si>
  <si>
    <t>EN=Environment</t>
  </si>
  <si>
    <t>OT=Other</t>
  </si>
  <si>
    <t>PL=Planning</t>
  </si>
  <si>
    <t>RE=Reconstruction/Rehabilitate</t>
  </si>
  <si>
    <t>SA=Safety/Security</t>
  </si>
  <si>
    <t>SP=Statutory Emphasis Programs</t>
  </si>
  <si>
    <t>ST=Standards</t>
  </si>
  <si>
    <t>AP=Apron</t>
  </si>
  <si>
    <t>BD=Building</t>
  </si>
  <si>
    <t>HE=Helipad</t>
  </si>
  <si>
    <t>LA=Land</t>
  </si>
  <si>
    <t>NA=New Airport</t>
  </si>
  <si>
    <t>RW=Runway</t>
  </si>
  <si>
    <t>SB=Seaplane</t>
  </si>
  <si>
    <t>TE=Terminal</t>
  </si>
  <si>
    <t>TW=Taxiway</t>
  </si>
  <si>
    <t>VT=Vertiport</t>
  </si>
  <si>
    <t>60=Outside 65 DNL</t>
  </si>
  <si>
    <t>65=65-69 DNL</t>
  </si>
  <si>
    <t>70=70-74 DNL</t>
  </si>
  <si>
    <t>75=Inside 75 DNL</t>
  </si>
  <si>
    <t>AC=Access to Airport</t>
  </si>
  <si>
    <t>AD=Administration Costs</t>
  </si>
  <si>
    <t>AQ=Acquire Airport</t>
  </si>
  <si>
    <t>BO=Bond Retirement</t>
  </si>
  <si>
    <t>CO=Construction</t>
  </si>
  <si>
    <t>DI=De-Icing Facility</t>
  </si>
  <si>
    <t>DV=Development Land</t>
  </si>
  <si>
    <t>EX=Extension/Expansion</t>
  </si>
  <si>
    <t>FF=Fuel Farm Development</t>
  </si>
  <si>
    <t>FR=Runway Friction</t>
  </si>
  <si>
    <t>IN=Instrument Approach Aid</t>
  </si>
  <si>
    <t>LI=Lighting</t>
  </si>
  <si>
    <t>MA=Master Planning</t>
  </si>
  <si>
    <t>ME=Metropolitan Planning</t>
  </si>
  <si>
    <t>MS=Miscellaneous</t>
  </si>
  <si>
    <t>MT=Environmental Mitigation</t>
  </si>
  <si>
    <t>NO=Noise Plan/Suppression</t>
  </si>
  <si>
    <t>OB=Obstruction Removal</t>
  </si>
  <si>
    <t>PA=Automobile Parking</t>
  </si>
  <si>
    <t>PM=People Mover</t>
  </si>
  <si>
    <t>RL=Rail</t>
  </si>
  <si>
    <t>SE=Security</t>
  </si>
  <si>
    <t>SF=Runway Safety Area</t>
  </si>
  <si>
    <t>SG=Runway/Taxiway Signs</t>
  </si>
  <si>
    <t>SN=Snow Removal Equipment</t>
  </si>
  <si>
    <t>SR=Sensors</t>
  </si>
  <si>
    <t>ST=State Planning</t>
  </si>
  <si>
    <t>SV=Airport Service Road</t>
  </si>
  <si>
    <t>VI=Visual Approach Aid</t>
  </si>
  <si>
    <t>VT=Construct V/Tol RW/Vert Plan</t>
  </si>
  <si>
    <t>WX=Weather Reporting Equipment</t>
  </si>
  <si>
    <t>XXXXX</t>
  </si>
  <si>
    <t>GT=Ground Transportation</t>
  </si>
  <si>
    <t>HO=Homes (noise mitigation)</t>
  </si>
  <si>
    <t>PB=Public Bldg (noise mitigation)</t>
  </si>
  <si>
    <t>IM=Improvements to Existing</t>
  </si>
  <si>
    <t>RF=ARFF Vehicle</t>
  </si>
  <si>
    <t>...Please Choose…</t>
  </si>
  <si>
    <t>AIRPORT</t>
  </si>
  <si>
    <t>Airport Code</t>
  </si>
  <si>
    <t>Primary: LG/MD Hub</t>
  </si>
  <si>
    <r>
      <t xml:space="preserve">Reliever/GA: 100 Based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50K Ops</t>
    </r>
  </si>
  <si>
    <r>
      <t xml:space="preserve">Reliever/GA: 50 Based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20K Ops</t>
    </r>
  </si>
  <si>
    <r>
      <t xml:space="preserve">Reliever/GA: 20 Based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8K Ops</t>
    </r>
  </si>
  <si>
    <r>
      <t xml:space="preserve">Reliever/GA: &lt;20 Based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&lt;8K Ops</t>
    </r>
  </si>
  <si>
    <r>
      <t xml:space="preserve">Reliever/GA: &lt; 20 Based </t>
    </r>
    <r>
      <rPr>
        <u val="single"/>
        <sz val="10"/>
        <rFont val="Arial"/>
        <family val="2"/>
      </rPr>
      <t>or</t>
    </r>
    <r>
      <rPr>
        <sz val="10"/>
        <rFont val="Arial"/>
        <family val="2"/>
      </rPr>
      <t xml:space="preserve"> &lt; 8K Ops</t>
    </r>
  </si>
  <si>
    <t>Primary: SM/Non Hub</t>
  </si>
  <si>
    <t>CODE</t>
  </si>
  <si>
    <t>PRIORITY</t>
  </si>
  <si>
    <t>NATIONAL PRIORITY</t>
  </si>
  <si>
    <r>
      <t>2005 TIPS -</t>
    </r>
    <r>
      <rPr>
        <b/>
        <sz val="14"/>
        <color indexed="10"/>
        <rFont val="Arial"/>
        <family val="2"/>
      </rPr>
      <t xml:space="preserve"> IDOT USE ONLY</t>
    </r>
  </si>
  <si>
    <t>Submit to FAA?</t>
  </si>
  <si>
    <t>...Please Choose...</t>
  </si>
  <si>
    <t>FAA SUBMITTAL</t>
  </si>
  <si>
    <t>…Please Choose…</t>
  </si>
  <si>
    <t>Program Year:</t>
  </si>
  <si>
    <t>NPIAS / CIP  INFORMATION</t>
  </si>
  <si>
    <t>National Value:</t>
  </si>
  <si>
    <t>Airport Name:</t>
  </si>
  <si>
    <t>Associated City:</t>
  </si>
  <si>
    <t>Year Requested:</t>
  </si>
  <si>
    <t>PROJECT TITLE:</t>
  </si>
  <si>
    <t>Estimate of Work</t>
  </si>
  <si>
    <t>Potential DBE</t>
  </si>
  <si>
    <t>ITEM</t>
  </si>
  <si>
    <t>QUANTITY</t>
  </si>
  <si>
    <t>UNIT PRICE</t>
  </si>
  <si>
    <t>PRICE</t>
  </si>
  <si>
    <t>#</t>
  </si>
  <si>
    <t>Unit(s)</t>
  </si>
  <si>
    <t>$</t>
  </si>
  <si>
    <t>/</t>
  </si>
  <si>
    <t>Unit</t>
  </si>
  <si>
    <t>EXCAVATION</t>
  </si>
  <si>
    <t>Clearing/Grubbing</t>
  </si>
  <si>
    <t>Earthwork</t>
  </si>
  <si>
    <t>DRAINAGE</t>
  </si>
  <si>
    <t>Underdrains</t>
  </si>
  <si>
    <t>Pipe</t>
  </si>
  <si>
    <t>Curb and Gutter</t>
  </si>
  <si>
    <t>Special Structures</t>
  </si>
  <si>
    <t>PAVING</t>
  </si>
  <si>
    <t>Subbase Preparation</t>
  </si>
  <si>
    <t>Seal Coat</t>
  </si>
  <si>
    <t>Crack Filling</t>
  </si>
  <si>
    <t>Panel Replacement</t>
  </si>
  <si>
    <t>Pavament Removal</t>
  </si>
  <si>
    <t>Grooving</t>
  </si>
  <si>
    <t>Special</t>
  </si>
  <si>
    <t>LIGHTING</t>
  </si>
  <si>
    <t>Fixtures, Signs (New/Relocated)</t>
  </si>
  <si>
    <t>Cable &amp; Transformers</t>
  </si>
  <si>
    <t>Regulators</t>
  </si>
  <si>
    <t>Vault Rehabilitation/Work</t>
  </si>
  <si>
    <t>LANDSCAPING</t>
  </si>
  <si>
    <t>Seeding/Mulching/Blanket</t>
  </si>
  <si>
    <t>Sodding</t>
  </si>
  <si>
    <t>Watering</t>
  </si>
  <si>
    <t>Special (Wetlands)</t>
  </si>
  <si>
    <t>FENCING</t>
  </si>
  <si>
    <t>Class C</t>
  </si>
  <si>
    <t>Class E</t>
  </si>
  <si>
    <t>Gates (Manual/Electric)</t>
  </si>
  <si>
    <t>OTHER / MISC.</t>
  </si>
  <si>
    <t>Marking</t>
  </si>
  <si>
    <t>Demolition</t>
  </si>
  <si>
    <t>Other Specialty Items</t>
  </si>
  <si>
    <t>Engineering/Contingency/Admin.</t>
  </si>
  <si>
    <t>Studies (EIS, Drainage, M.P.)</t>
  </si>
  <si>
    <t>Land Acquisition</t>
  </si>
  <si>
    <t>TOTAL COST:</t>
  </si>
  <si>
    <t>ESTIMATE OF WORK</t>
  </si>
  <si>
    <t>%</t>
  </si>
  <si>
    <t xml:space="preserve">Potential DBE </t>
  </si>
  <si>
    <t>Sponsor Priority:</t>
  </si>
  <si>
    <t>2013 TRANSPORTATION IMPROVEMENT PROGRAM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</si>
</sst>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"/>
    <numFmt numFmtId="167" formatCode="[$-409]mmmm\ d\,\ yyyy;@"/>
    <numFmt numFmtId="168" formatCode="[$-409]dddd\,\ mmmm\ dd\,\ yyyy"/>
    <numFmt numFmtId="169" formatCode="0.0%"/>
    <numFmt numFmtId="170" formatCode="[Black]0.00%"/>
    <numFmt numFmtId="171" formatCode="0.0"/>
    <numFmt numFmtId="172" formatCode="&quot;$&quot;#,##0.00\ ;\(&quot;$&quot;#,##0.00\)"/>
  </numFmts>
  <fonts count="5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10"/>
      <name val="Arial Black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sz val="20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Protection="0">
      <alignment/>
    </xf>
    <xf numFmtId="0" fontId="11" fillId="0" borderId="0" applyProtection="0">
      <alignment/>
    </xf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vertical="top"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3" fillId="33" borderId="14" xfId="0" applyFont="1" applyFill="1" applyBorder="1" applyAlignment="1">
      <alignment horizontal="center"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20" xfId="0" applyFont="1" applyFill="1" applyBorder="1" applyAlignment="1">
      <alignment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16" xfId="0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2" xfId="0" applyFill="1" applyBorder="1" applyAlignment="1">
      <alignment/>
    </xf>
    <xf numFmtId="0" fontId="3" fillId="33" borderId="23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/>
      <protection/>
    </xf>
    <xf numFmtId="0" fontId="0" fillId="33" borderId="26" xfId="0" applyNumberFormat="1" applyFill="1" applyBorder="1" applyAlignment="1" applyProtection="1">
      <alignment horizontal="left"/>
      <protection locked="0"/>
    </xf>
    <xf numFmtId="0" fontId="0" fillId="33" borderId="26" xfId="0" applyNumberFormat="1" applyFill="1" applyBorder="1" applyAlignment="1" applyProtection="1">
      <alignment/>
      <protection locked="0"/>
    </xf>
    <xf numFmtId="0" fontId="0" fillId="33" borderId="28" xfId="0" applyFill="1" applyBorder="1" applyAlignment="1" applyProtection="1" quotePrefix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/>
      <protection locked="0"/>
    </xf>
    <xf numFmtId="0" fontId="0" fillId="34" borderId="30" xfId="0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32" xfId="0" applyFont="1" applyFill="1" applyBorder="1" applyAlignment="1" applyProtection="1" quotePrefix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 quotePrefix="1">
      <alignment/>
      <protection/>
    </xf>
    <xf numFmtId="0" fontId="0" fillId="34" borderId="33" xfId="0" applyFill="1" applyBorder="1" applyAlignment="1" applyProtection="1">
      <alignment horizontal="center" vertical="center"/>
      <protection/>
    </xf>
    <xf numFmtId="10" fontId="0" fillId="34" borderId="34" xfId="0" applyNumberForma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/>
    </xf>
    <xf numFmtId="49" fontId="0" fillId="33" borderId="28" xfId="0" applyNumberFormat="1" applyFill="1" applyBorder="1" applyAlignment="1" applyProtection="1">
      <alignment/>
      <protection/>
    </xf>
    <xf numFmtId="49" fontId="0" fillId="33" borderId="29" xfId="0" applyNumberForma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0" fillId="33" borderId="35" xfId="0" applyFill="1" applyBorder="1" applyAlignment="1" applyProtection="1" quotePrefix="1">
      <alignment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 quotePrefix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170" fontId="15" fillId="33" borderId="0" xfId="0" applyNumberFormat="1" applyFont="1" applyFill="1" applyBorder="1" applyAlignment="1" applyProtection="1">
      <alignment horizontal="center"/>
      <protection/>
    </xf>
    <xf numFmtId="170" fontId="15" fillId="33" borderId="37" xfId="0" applyNumberFormat="1" applyFont="1" applyFill="1" applyBorder="1" applyAlignment="1" applyProtection="1">
      <alignment horizontal="center"/>
      <protection/>
    </xf>
    <xf numFmtId="0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0" xfId="0" applyNumberFormat="1" applyFont="1" applyFill="1" applyBorder="1" applyAlignment="1" applyProtection="1">
      <alignment horizontal="center" vertical="center"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24" xfId="0" applyNumberForma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/>
    </xf>
    <xf numFmtId="170" fontId="15" fillId="33" borderId="39" xfId="0" applyNumberFormat="1" applyFont="1" applyFill="1" applyBorder="1" applyAlignment="1" applyProtection="1">
      <alignment horizontal="center"/>
      <protection locked="0"/>
    </xf>
    <xf numFmtId="164" fontId="3" fillId="33" borderId="12" xfId="0" applyNumberFormat="1" applyFont="1" applyFill="1" applyBorder="1" applyAlignment="1" applyProtection="1">
      <alignment horizontal="center"/>
      <protection/>
    </xf>
    <xf numFmtId="164" fontId="0" fillId="33" borderId="12" xfId="0" applyNumberFormat="1" applyFill="1" applyBorder="1" applyAlignment="1" applyProtection="1">
      <alignment/>
      <protection/>
    </xf>
    <xf numFmtId="164" fontId="0" fillId="33" borderId="40" xfId="0" applyNumberFormat="1" applyFill="1" applyBorder="1" applyAlignment="1" applyProtection="1">
      <alignment/>
      <protection locked="0"/>
    </xf>
    <xf numFmtId="164" fontId="0" fillId="33" borderId="13" xfId="0" applyNumberFormat="1" applyFill="1" applyBorder="1" applyAlignment="1" applyProtection="1">
      <alignment/>
      <protection/>
    </xf>
    <xf numFmtId="164" fontId="0" fillId="33" borderId="41" xfId="0" applyNumberFormat="1" applyFill="1" applyBorder="1" applyAlignment="1" applyProtection="1">
      <alignment/>
      <protection locked="0"/>
    </xf>
    <xf numFmtId="164" fontId="0" fillId="33" borderId="42" xfId="0" applyNumberFormat="1" applyFont="1" applyFill="1" applyBorder="1" applyAlignment="1" applyProtection="1">
      <alignment horizontal="center" vertical="center"/>
      <protection/>
    </xf>
    <xf numFmtId="164" fontId="0" fillId="33" borderId="43" xfId="0" applyNumberFormat="1" applyFont="1" applyFill="1" applyBorder="1" applyAlignment="1" applyProtection="1">
      <alignment horizontal="center" vertical="center"/>
      <protection/>
    </xf>
    <xf numFmtId="164" fontId="0" fillId="33" borderId="44" xfId="0" applyNumberFormat="1" applyFont="1" applyFill="1" applyBorder="1" applyAlignment="1" applyProtection="1">
      <alignment horizontal="center" vertical="center"/>
      <protection/>
    </xf>
    <xf numFmtId="164" fontId="3" fillId="33" borderId="0" xfId="0" applyNumberFormat="1" applyFont="1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164" fontId="3" fillId="33" borderId="45" xfId="0" applyNumberFormat="1" applyFont="1" applyFill="1" applyBorder="1" applyAlignment="1" applyProtection="1">
      <alignment/>
      <protection locked="0"/>
    </xf>
    <xf numFmtId="0" fontId="11" fillId="34" borderId="46" xfId="0" applyFont="1" applyFill="1" applyBorder="1" applyAlignment="1" applyProtection="1">
      <alignment horizontal="center"/>
      <protection/>
    </xf>
    <xf numFmtId="0" fontId="11" fillId="34" borderId="47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12" fillId="33" borderId="48" xfId="0" applyFont="1" applyFill="1" applyBorder="1" applyAlignment="1" applyProtection="1">
      <alignment horizontal="left" vertical="top" wrapText="1"/>
      <protection locked="0"/>
    </xf>
    <xf numFmtId="0" fontId="12" fillId="33" borderId="49" xfId="0" applyFont="1" applyFill="1" applyBorder="1" applyAlignment="1" applyProtection="1">
      <alignment horizontal="left" vertical="top" wrapText="1"/>
      <protection locked="0"/>
    </xf>
    <xf numFmtId="0" fontId="12" fillId="33" borderId="50" xfId="0" applyFont="1" applyFill="1" applyBorder="1" applyAlignment="1" applyProtection="1">
      <alignment horizontal="left" vertical="top" wrapText="1"/>
      <protection locked="0"/>
    </xf>
    <xf numFmtId="0" fontId="1" fillId="34" borderId="46" xfId="0" applyFont="1" applyFill="1" applyBorder="1" applyAlignment="1" applyProtection="1">
      <alignment horizontal="left" vertical="center" wrapText="1"/>
      <protection/>
    </xf>
    <xf numFmtId="0" fontId="1" fillId="34" borderId="19" xfId="0" applyFont="1" applyFill="1" applyBorder="1" applyAlignment="1" applyProtection="1">
      <alignment horizontal="left" vertical="center" wrapText="1"/>
      <protection/>
    </xf>
    <xf numFmtId="167" fontId="11" fillId="34" borderId="46" xfId="0" applyNumberFormat="1" applyFont="1" applyFill="1" applyBorder="1" applyAlignment="1" applyProtection="1">
      <alignment horizontal="left" vertical="center" wrapText="1"/>
      <protection/>
    </xf>
    <xf numFmtId="167" fontId="11" fillId="34" borderId="19" xfId="0" applyNumberFormat="1" applyFont="1" applyFill="1" applyBorder="1" applyAlignment="1" applyProtection="1">
      <alignment horizontal="left" vertical="center" wrapText="1"/>
      <protection/>
    </xf>
    <xf numFmtId="0" fontId="12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52" xfId="0" applyNumberFormat="1" applyFont="1" applyFill="1" applyBorder="1" applyAlignment="1" applyProtection="1">
      <alignment horizontal="center" vertical="center"/>
      <protection/>
    </xf>
    <xf numFmtId="4" fontId="3" fillId="34" borderId="53" xfId="0" applyNumberFormat="1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3" fillId="34" borderId="54" xfId="0" applyFont="1" applyFill="1" applyBorder="1" applyAlignment="1" applyProtection="1">
      <alignment horizontal="center" vertical="center"/>
      <protection/>
    </xf>
    <xf numFmtId="0" fontId="3" fillId="34" borderId="55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3" fillId="0" borderId="56" xfId="0" applyFont="1" applyFill="1" applyBorder="1" applyAlignment="1" applyProtection="1">
      <alignment horizontal="left" vertical="center" wrapText="1"/>
      <protection locked="0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57" xfId="0" applyFont="1" applyFill="1" applyBorder="1" applyAlignment="1" applyProtection="1">
      <alignment horizontal="left" vertical="center" wrapText="1"/>
      <protection locked="0"/>
    </xf>
    <xf numFmtId="167" fontId="12" fillId="0" borderId="51" xfId="0" applyNumberFormat="1" applyFont="1" applyFill="1" applyBorder="1" applyAlignment="1" applyProtection="1">
      <alignment vertical="center" wrapText="1"/>
      <protection locked="0"/>
    </xf>
    <xf numFmtId="167" fontId="12" fillId="0" borderId="35" xfId="0" applyNumberFormat="1" applyFont="1" applyFill="1" applyBorder="1" applyAlignment="1" applyProtection="1">
      <alignment vertical="center" wrapText="1"/>
      <protection locked="0"/>
    </xf>
    <xf numFmtId="167" fontId="12" fillId="0" borderId="28" xfId="0" applyNumberFormat="1" applyFont="1" applyFill="1" applyBorder="1" applyAlignment="1" applyProtection="1">
      <alignment vertical="center" wrapText="1"/>
      <protection locked="0"/>
    </xf>
    <xf numFmtId="167" fontId="12" fillId="0" borderId="25" xfId="0" applyNumberFormat="1" applyFont="1" applyFill="1" applyBorder="1" applyAlignment="1" applyProtection="1">
      <alignment vertical="center" wrapText="1"/>
      <protection locked="0"/>
    </xf>
    <xf numFmtId="0" fontId="1" fillId="34" borderId="46" xfId="0" applyFont="1" applyFill="1" applyBorder="1" applyAlignment="1" applyProtection="1">
      <alignment horizontal="center" vertical="center" wrapText="1"/>
      <protection/>
    </xf>
    <xf numFmtId="0" fontId="1" fillId="34" borderId="47" xfId="0" applyFont="1" applyFill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 applyProtection="1">
      <alignment horizontal="center"/>
      <protection/>
    </xf>
    <xf numFmtId="0" fontId="11" fillId="34" borderId="58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4" fillId="34" borderId="59" xfId="0" applyFont="1" applyFill="1" applyBorder="1" applyAlignment="1" applyProtection="1">
      <alignment horizontal="center" vertical="center"/>
      <protection/>
    </xf>
    <xf numFmtId="0" fontId="4" fillId="34" borderId="60" xfId="0" applyFont="1" applyFill="1" applyBorder="1" applyAlignment="1" applyProtection="1">
      <alignment horizontal="center" vertical="center"/>
      <protection/>
    </xf>
    <xf numFmtId="1" fontId="11" fillId="34" borderId="46" xfId="0" applyNumberFormat="1" applyFont="1" applyFill="1" applyBorder="1" applyAlignment="1" applyProtection="1">
      <alignment horizontal="left" vertical="center" wrapText="1"/>
      <protection/>
    </xf>
    <xf numFmtId="1" fontId="11" fillId="34" borderId="19" xfId="0" applyNumberFormat="1" applyFont="1" applyFill="1" applyBorder="1" applyAlignment="1" applyProtection="1">
      <alignment horizontal="left" vertical="center" wrapText="1"/>
      <protection/>
    </xf>
    <xf numFmtId="167" fontId="11" fillId="34" borderId="47" xfId="0" applyNumberFormat="1" applyFont="1" applyFill="1" applyBorder="1" applyAlignment="1" applyProtection="1">
      <alignment horizontal="left" vertical="center" wrapText="1"/>
      <protection/>
    </xf>
    <xf numFmtId="0" fontId="0" fillId="33" borderId="52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0" fillId="33" borderId="63" xfId="0" applyFont="1" applyFill="1" applyBorder="1" applyAlignment="1" applyProtection="1">
      <alignment vertical="top" wrapText="1"/>
      <protection/>
    </xf>
    <xf numFmtId="0" fontId="0" fillId="33" borderId="64" xfId="0" applyFont="1" applyFill="1" applyBorder="1" applyAlignment="1" applyProtection="1">
      <alignment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142875</xdr:rowOff>
    </xdr:from>
    <xdr:to>
      <xdr:col>7</xdr:col>
      <xdr:colOff>571500</xdr:colOff>
      <xdr:row>4</xdr:row>
      <xdr:rowOff>152400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1038225" y="142875"/>
          <a:ext cx="51339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Illinois Department of Transportation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Division of Aeronautics</a:t>
          </a:r>
        </a:p>
      </xdr:txBody>
    </xdr:sp>
    <xdr:clientData/>
  </xdr:twoCellAnchor>
  <xdr:twoCellAnchor editAs="absolute">
    <xdr:from>
      <xdr:col>0</xdr:col>
      <xdr:colOff>171450</xdr:colOff>
      <xdr:row>0</xdr:row>
      <xdr:rowOff>38100</xdr:rowOff>
    </xdr:from>
    <xdr:to>
      <xdr:col>1</xdr:col>
      <xdr:colOff>161925</xdr:colOff>
      <xdr:row>4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885" t="-3810" r="82301" b="15237"/>
        <a:stretch>
          <a:fillRect/>
        </a:stretch>
      </xdr:blipFill>
      <xdr:spPr>
        <a:xfrm>
          <a:off x="171450" y="3810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</xdr:row>
      <xdr:rowOff>38100</xdr:rowOff>
    </xdr:from>
    <xdr:to>
      <xdr:col>5</xdr:col>
      <xdr:colOff>123825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0" y="200025"/>
          <a:ext cx="6181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Illinois Department of Transportation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Division of Aeronautics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114300</xdr:rowOff>
    </xdr:from>
    <xdr:to>
      <xdr:col>0</xdr:col>
      <xdr:colOff>1047750</xdr:colOff>
      <xdr:row>6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885" t="-3810" r="82301" b="15237"/>
        <a:stretch>
          <a:fillRect/>
        </a:stretch>
      </xdr:blipFill>
      <xdr:spPr>
        <a:xfrm>
          <a:off x="142875" y="11430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ot.il.gov/PP\Excel\FAA%202000\NPIAS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PIAS 2001"/>
    </sheetNames>
    <sheetDataSet>
      <sheetData sheetId="0">
        <row r="3">
          <cell r="A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Zeros="0" tabSelected="1" zoomScaleSheetLayoutView="100" zoomScalePageLayoutView="0" workbookViewId="0" topLeftCell="A43">
      <selection activeCell="H64" sqref="H64"/>
    </sheetView>
  </sheetViews>
  <sheetFormatPr defaultColWidth="9.140625" defaultRowHeight="12.75"/>
  <cols>
    <col min="1" max="1" width="13.7109375" style="12" customWidth="1"/>
    <col min="2" max="2" width="15.7109375" style="12" customWidth="1"/>
    <col min="3" max="3" width="8.7109375" style="12" customWidth="1"/>
    <col min="4" max="5" width="14.7109375" style="12" customWidth="1"/>
    <col min="6" max="6" width="1.7109375" style="12" customWidth="1"/>
    <col min="7" max="8" width="14.7109375" style="12" customWidth="1"/>
    <col min="9" max="9" width="12.7109375" style="12" customWidth="1"/>
    <col min="10" max="19" width="8.7109375" style="12" customWidth="1"/>
    <col min="20" max="16384" width="9.140625" style="12" customWidth="1"/>
  </cols>
  <sheetData>
    <row r="1" spans="1:28" ht="12.75">
      <c r="A1" s="4"/>
      <c r="B1" s="4"/>
      <c r="C1" s="4"/>
      <c r="D1" s="4"/>
      <c r="E1" s="4"/>
      <c r="F1" s="4"/>
      <c r="G1" s="4"/>
      <c r="H1" s="4"/>
      <c r="I1" s="4"/>
      <c r="J1" s="4"/>
      <c r="U1" s="14"/>
      <c r="V1" s="14"/>
      <c r="W1" s="14"/>
      <c r="X1" s="14"/>
      <c r="Y1" s="14"/>
      <c r="Z1" s="14"/>
      <c r="AA1" s="14"/>
      <c r="AB1" s="14"/>
    </row>
    <row r="2" spans="1:3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U2" s="14"/>
      <c r="V2" s="35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U3" s="14"/>
      <c r="V3" s="36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U4" s="14"/>
      <c r="V4" s="36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28" ht="27">
      <c r="A5" s="115"/>
      <c r="B5" s="115"/>
      <c r="C5" s="115"/>
      <c r="D5" s="115"/>
      <c r="E5" s="115"/>
      <c r="F5" s="115"/>
      <c r="G5" s="4"/>
      <c r="H5" s="4"/>
      <c r="I5" s="4"/>
      <c r="J5" s="4"/>
      <c r="U5" s="14"/>
      <c r="V5" s="14"/>
      <c r="W5" s="14"/>
      <c r="X5" s="14"/>
      <c r="Y5" s="14"/>
      <c r="Z5" s="14"/>
      <c r="AA5" s="14"/>
      <c r="AB5" s="14"/>
    </row>
    <row r="6" spans="1:28" s="39" customFormat="1" ht="17.25">
      <c r="A6" s="120" t="s">
        <v>152</v>
      </c>
      <c r="B6" s="120"/>
      <c r="C6" s="120"/>
      <c r="D6" s="120"/>
      <c r="E6" s="120"/>
      <c r="F6" s="120"/>
      <c r="G6" s="120"/>
      <c r="H6" s="120"/>
      <c r="I6" s="120"/>
      <c r="J6" s="120"/>
      <c r="U6" s="40"/>
      <c r="V6" s="40"/>
      <c r="W6" s="40"/>
      <c r="X6" s="40"/>
      <c r="Y6" s="40"/>
      <c r="Z6" s="40"/>
      <c r="AA6" s="40"/>
      <c r="AB6" s="40"/>
    </row>
    <row r="7" spans="1:28" ht="18" thickBot="1">
      <c r="A7" s="120" t="s">
        <v>148</v>
      </c>
      <c r="B7" s="120"/>
      <c r="C7" s="120"/>
      <c r="D7" s="120"/>
      <c r="E7" s="120"/>
      <c r="F7" s="120"/>
      <c r="G7" s="120"/>
      <c r="H7" s="120"/>
      <c r="I7" s="120"/>
      <c r="J7" s="120"/>
      <c r="U7" s="14"/>
      <c r="V7" s="14"/>
      <c r="W7" s="14"/>
      <c r="X7" s="14"/>
      <c r="Y7" s="14"/>
      <c r="Z7" s="14"/>
      <c r="AA7" s="14"/>
      <c r="AB7" s="14"/>
    </row>
    <row r="8" spans="1:10" s="14" customFormat="1" ht="18.75" customHeight="1" thickBot="1">
      <c r="A8" s="105" t="s">
        <v>95</v>
      </c>
      <c r="B8" s="106"/>
      <c r="C8" s="121"/>
      <c r="D8" s="122"/>
      <c r="E8" s="122"/>
      <c r="F8" s="122"/>
      <c r="G8" s="122"/>
      <c r="H8" s="122"/>
      <c r="I8" s="122"/>
      <c r="J8" s="123"/>
    </row>
    <row r="9" spans="1:28" ht="16.5" customHeight="1" thickBot="1">
      <c r="A9" s="107" t="s">
        <v>96</v>
      </c>
      <c r="B9" s="108"/>
      <c r="C9" s="124"/>
      <c r="D9" s="125"/>
      <c r="E9" s="126"/>
      <c r="F9" s="126"/>
      <c r="G9" s="126"/>
      <c r="H9" s="125"/>
      <c r="I9" s="125"/>
      <c r="J9" s="127"/>
      <c r="U9" s="14"/>
      <c r="V9" s="14"/>
      <c r="W9" s="14"/>
      <c r="X9" s="14"/>
      <c r="Y9" s="14"/>
      <c r="Z9" s="14"/>
      <c r="AA9" s="14"/>
      <c r="AB9" s="14"/>
    </row>
    <row r="10" spans="1:28" ht="16.5" customHeight="1" thickBot="1">
      <c r="A10" s="138" t="s">
        <v>97</v>
      </c>
      <c r="B10" s="139"/>
      <c r="C10" s="82"/>
      <c r="D10" s="107" t="s">
        <v>151</v>
      </c>
      <c r="E10" s="140"/>
      <c r="F10" s="109"/>
      <c r="G10" s="110"/>
      <c r="H10" s="4"/>
      <c r="I10" s="4"/>
      <c r="J10" s="4"/>
      <c r="U10" s="14"/>
      <c r="V10" s="14"/>
      <c r="W10" s="14"/>
      <c r="X10" s="14"/>
      <c r="Y10" s="14"/>
      <c r="Z10" s="14"/>
      <c r="AA10" s="14"/>
      <c r="AB10" s="14"/>
    </row>
    <row r="11" spans="1:28" ht="13.5" thickBot="1">
      <c r="A11" s="34"/>
      <c r="B11" s="34"/>
      <c r="C11" s="34"/>
      <c r="D11" s="34"/>
      <c r="E11" s="34"/>
      <c r="F11" s="34"/>
      <c r="G11" s="4"/>
      <c r="H11" s="4"/>
      <c r="I11" s="4"/>
      <c r="J11" s="4"/>
      <c r="U11" s="14"/>
      <c r="V11" s="14"/>
      <c r="W11" s="14"/>
      <c r="X11" s="14"/>
      <c r="Y11" s="14"/>
      <c r="Z11" s="14"/>
      <c r="AA11" s="14"/>
      <c r="AB11" s="14"/>
    </row>
    <row r="12" spans="1:28" ht="15.75" thickBot="1">
      <c r="A12" s="99" t="s">
        <v>98</v>
      </c>
      <c r="B12" s="100"/>
      <c r="C12" s="100"/>
      <c r="D12" s="100"/>
      <c r="E12" s="100"/>
      <c r="F12" s="100"/>
      <c r="G12" s="100"/>
      <c r="H12" s="100"/>
      <c r="I12" s="100"/>
      <c r="J12" s="101"/>
      <c r="U12" s="14"/>
      <c r="V12" s="14"/>
      <c r="W12" s="14"/>
      <c r="X12" s="14"/>
      <c r="Y12" s="14"/>
      <c r="Z12" s="37"/>
      <c r="AA12" s="37"/>
      <c r="AB12" s="14"/>
    </row>
    <row r="13" spans="1:28" ht="15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4"/>
      <c r="K13" s="14"/>
      <c r="L13" s="14"/>
      <c r="M13" s="14"/>
      <c r="N13" s="14"/>
      <c r="O13" s="14"/>
      <c r="P13" s="14"/>
      <c r="Q13" s="14"/>
      <c r="U13" s="14"/>
      <c r="V13" s="14"/>
      <c r="W13" s="14"/>
      <c r="X13" s="14"/>
      <c r="Y13" s="14"/>
      <c r="Z13" s="37"/>
      <c r="AA13" s="37"/>
      <c r="AB13" s="14"/>
    </row>
    <row r="14" spans="1:28" ht="13.5" thickBot="1">
      <c r="A14" s="4"/>
      <c r="B14" s="4"/>
      <c r="C14" s="4"/>
      <c r="D14" s="4"/>
      <c r="E14" s="4"/>
      <c r="F14" s="4"/>
      <c r="G14" s="4"/>
      <c r="H14" s="4"/>
      <c r="I14" s="4"/>
      <c r="J14" s="33"/>
      <c r="K14" s="14"/>
      <c r="L14" s="14"/>
      <c r="M14" s="14"/>
      <c r="N14" s="14"/>
      <c r="O14" s="14"/>
      <c r="P14" s="14"/>
      <c r="Q14" s="14"/>
      <c r="U14" s="14"/>
      <c r="V14" s="14"/>
      <c r="W14" s="14"/>
      <c r="X14" s="14"/>
      <c r="Y14" s="14"/>
      <c r="Z14" s="37"/>
      <c r="AA14" s="37"/>
      <c r="AB14" s="14"/>
    </row>
    <row r="15" spans="1:17" ht="18.75" customHeight="1" thickBot="1">
      <c r="A15" s="128" t="s">
        <v>99</v>
      </c>
      <c r="B15" s="129"/>
      <c r="C15" s="129"/>
      <c r="D15" s="129"/>
      <c r="E15" s="129"/>
      <c r="F15" s="129"/>
      <c r="G15" s="129"/>
      <c r="H15" s="130"/>
      <c r="I15" s="4"/>
      <c r="J15" s="33"/>
      <c r="K15" s="14"/>
      <c r="L15" s="14"/>
      <c r="M15" s="14"/>
      <c r="N15" s="14"/>
      <c r="O15" s="14"/>
      <c r="P15" s="14"/>
      <c r="Q15" s="14"/>
    </row>
    <row r="16" spans="1:17" ht="15">
      <c r="A16" s="133" t="s">
        <v>101</v>
      </c>
      <c r="B16" s="136"/>
      <c r="C16" s="133" t="s">
        <v>102</v>
      </c>
      <c r="D16" s="136"/>
      <c r="E16" s="133" t="s">
        <v>103</v>
      </c>
      <c r="F16" s="135"/>
      <c r="G16" s="136"/>
      <c r="H16" s="133" t="s">
        <v>104</v>
      </c>
      <c r="I16" s="131" t="s">
        <v>150</v>
      </c>
      <c r="J16" s="132"/>
      <c r="K16" s="116"/>
      <c r="L16" s="116"/>
      <c r="M16" s="116"/>
      <c r="N16" s="116"/>
      <c r="O16" s="116"/>
      <c r="P16" s="116"/>
      <c r="Q16" s="14"/>
    </row>
    <row r="17" spans="1:17" ht="12.75" customHeight="1" thickBot="1">
      <c r="A17" s="134"/>
      <c r="B17" s="137"/>
      <c r="C17" s="62" t="s">
        <v>105</v>
      </c>
      <c r="D17" s="63" t="s">
        <v>106</v>
      </c>
      <c r="E17" s="64" t="s">
        <v>107</v>
      </c>
      <c r="F17" s="65" t="s">
        <v>108</v>
      </c>
      <c r="G17" s="63" t="s">
        <v>109</v>
      </c>
      <c r="H17" s="134"/>
      <c r="I17" s="66" t="s">
        <v>107</v>
      </c>
      <c r="J17" s="67" t="s">
        <v>149</v>
      </c>
      <c r="K17" s="117"/>
      <c r="L17" s="117"/>
      <c r="M17" s="117"/>
      <c r="N17" s="117"/>
      <c r="O17" s="117"/>
      <c r="P17" s="117"/>
      <c r="Q17" s="14"/>
    </row>
    <row r="18" spans="1:17" ht="12.75" customHeight="1">
      <c r="A18" s="79"/>
      <c r="B18" s="79"/>
      <c r="C18" s="76"/>
      <c r="D18" s="77"/>
      <c r="E18" s="83"/>
      <c r="F18" s="78"/>
      <c r="G18" s="77"/>
      <c r="H18" s="83">
        <f>C18*E18</f>
        <v>0</v>
      </c>
      <c r="I18" s="88"/>
      <c r="J18" s="80" t="e">
        <f>I18/H18</f>
        <v>#DIV/0!</v>
      </c>
      <c r="K18" s="117"/>
      <c r="L18" s="117"/>
      <c r="M18" s="117"/>
      <c r="N18" s="117"/>
      <c r="O18" s="117"/>
      <c r="P18" s="117"/>
      <c r="Q18" s="14"/>
    </row>
    <row r="19" spans="1:17" ht="12.75">
      <c r="A19" s="56" t="s">
        <v>110</v>
      </c>
      <c r="B19" s="56"/>
      <c r="C19" s="41"/>
      <c r="D19" s="4"/>
      <c r="E19" s="84"/>
      <c r="F19" s="4"/>
      <c r="G19" s="4"/>
      <c r="H19" s="83">
        <f>C19*E19</f>
        <v>0</v>
      </c>
      <c r="I19" s="89"/>
      <c r="J19" s="80" t="e">
        <f aca="true" t="shared" si="0" ref="J19:J65">I19/H19</f>
        <v>#DIV/0!</v>
      </c>
      <c r="K19" s="117"/>
      <c r="L19" s="117"/>
      <c r="M19" s="117"/>
      <c r="N19" s="117"/>
      <c r="O19" s="117"/>
      <c r="P19" s="117"/>
      <c r="Q19" s="14"/>
    </row>
    <row r="20" spans="1:31" ht="12.75">
      <c r="A20" s="71" t="s">
        <v>111</v>
      </c>
      <c r="B20" s="43"/>
      <c r="C20" s="44"/>
      <c r="D20" s="45"/>
      <c r="E20" s="85"/>
      <c r="F20" s="75" t="s">
        <v>108</v>
      </c>
      <c r="G20" s="61">
        <f>D20</f>
        <v>0</v>
      </c>
      <c r="H20" s="93"/>
      <c r="I20" s="90"/>
      <c r="J20" s="81" t="e">
        <f t="shared" si="0"/>
        <v>#DIV/0!</v>
      </c>
      <c r="K20" s="117"/>
      <c r="L20" s="117"/>
      <c r="M20" s="117"/>
      <c r="N20" s="117"/>
      <c r="O20" s="117"/>
      <c r="P20" s="117"/>
      <c r="Q20" s="14"/>
      <c r="AE20" s="38"/>
    </row>
    <row r="21" spans="1:17" ht="12.75">
      <c r="A21" s="71" t="s">
        <v>112</v>
      </c>
      <c r="B21" s="43"/>
      <c r="C21" s="44"/>
      <c r="D21" s="45"/>
      <c r="E21" s="85"/>
      <c r="F21" s="75" t="s">
        <v>108</v>
      </c>
      <c r="G21" s="61">
        <f aca="true" t="shared" si="1" ref="G21:G64">D21</f>
        <v>0</v>
      </c>
      <c r="H21" s="93"/>
      <c r="I21" s="90"/>
      <c r="J21" s="81" t="e">
        <f t="shared" si="0"/>
        <v>#DIV/0!</v>
      </c>
      <c r="K21" s="14"/>
      <c r="L21" s="14"/>
      <c r="M21" s="14"/>
      <c r="N21" s="14"/>
      <c r="O21" s="14"/>
      <c r="P21" s="14"/>
      <c r="Q21" s="14"/>
    </row>
    <row r="22" spans="1:17" ht="12.75">
      <c r="A22" s="55"/>
      <c r="B22" s="55"/>
      <c r="C22" s="46"/>
      <c r="D22" s="4"/>
      <c r="E22" s="86"/>
      <c r="F22" s="33"/>
      <c r="G22" s="72"/>
      <c r="H22" s="83"/>
      <c r="I22" s="89"/>
      <c r="J22" s="80" t="e">
        <f t="shared" si="0"/>
        <v>#DIV/0!</v>
      </c>
      <c r="K22" s="14"/>
      <c r="L22" s="14"/>
      <c r="M22" s="14"/>
      <c r="N22" s="14"/>
      <c r="O22" s="14"/>
      <c r="P22" s="14"/>
      <c r="Q22" s="14"/>
    </row>
    <row r="23" spans="1:17" ht="12.75">
      <c r="A23" s="56" t="s">
        <v>113</v>
      </c>
      <c r="B23" s="56"/>
      <c r="C23" s="41"/>
      <c r="D23" s="4"/>
      <c r="E23" s="86"/>
      <c r="F23" s="33"/>
      <c r="G23" s="73"/>
      <c r="H23" s="83"/>
      <c r="I23" s="89"/>
      <c r="J23" s="80" t="e">
        <f t="shared" si="0"/>
        <v>#DIV/0!</v>
      </c>
      <c r="K23" s="14"/>
      <c r="L23" s="14"/>
      <c r="M23" s="14"/>
      <c r="N23" s="14"/>
      <c r="O23" s="14"/>
      <c r="P23" s="14"/>
      <c r="Q23" s="14"/>
    </row>
    <row r="24" spans="1:17" ht="12.75">
      <c r="A24" s="42" t="s">
        <v>114</v>
      </c>
      <c r="B24" s="43"/>
      <c r="C24" s="44"/>
      <c r="D24" s="45"/>
      <c r="E24" s="85"/>
      <c r="F24" s="75" t="s">
        <v>108</v>
      </c>
      <c r="G24" s="61">
        <f t="shared" si="1"/>
        <v>0</v>
      </c>
      <c r="H24" s="93"/>
      <c r="I24" s="90"/>
      <c r="J24" s="81" t="e">
        <f t="shared" si="0"/>
        <v>#DIV/0!</v>
      </c>
      <c r="K24" s="14"/>
      <c r="L24" s="14"/>
      <c r="M24" s="14"/>
      <c r="N24" s="14"/>
      <c r="O24" s="14"/>
      <c r="P24" s="14"/>
      <c r="Q24" s="14"/>
    </row>
    <row r="25" spans="1:10" ht="12.75">
      <c r="A25" s="42" t="s">
        <v>115</v>
      </c>
      <c r="B25" s="43"/>
      <c r="C25" s="44"/>
      <c r="D25" s="45"/>
      <c r="E25" s="85"/>
      <c r="F25" s="75" t="s">
        <v>108</v>
      </c>
      <c r="G25" s="61">
        <f t="shared" si="1"/>
        <v>0</v>
      </c>
      <c r="H25" s="93"/>
      <c r="I25" s="90"/>
      <c r="J25" s="81" t="e">
        <f t="shared" si="0"/>
        <v>#DIV/0!</v>
      </c>
    </row>
    <row r="26" spans="1:10" ht="12.75">
      <c r="A26" s="42" t="s">
        <v>116</v>
      </c>
      <c r="B26" s="43"/>
      <c r="C26" s="44"/>
      <c r="D26" s="45"/>
      <c r="E26" s="85"/>
      <c r="F26" s="75" t="s">
        <v>108</v>
      </c>
      <c r="G26" s="61">
        <f t="shared" si="1"/>
        <v>0</v>
      </c>
      <c r="H26" s="93"/>
      <c r="I26" s="90"/>
      <c r="J26" s="81" t="e">
        <f t="shared" si="0"/>
        <v>#DIV/0!</v>
      </c>
    </row>
    <row r="27" spans="1:10" ht="12.75">
      <c r="A27" s="42" t="s">
        <v>117</v>
      </c>
      <c r="B27" s="43"/>
      <c r="C27" s="44"/>
      <c r="D27" s="45"/>
      <c r="E27" s="85"/>
      <c r="F27" s="75" t="s">
        <v>108</v>
      </c>
      <c r="G27" s="61">
        <f t="shared" si="1"/>
        <v>0</v>
      </c>
      <c r="H27" s="93"/>
      <c r="I27" s="90"/>
      <c r="J27" s="81" t="e">
        <f t="shared" si="0"/>
        <v>#DIV/0!</v>
      </c>
    </row>
    <row r="28" spans="1:10" ht="12.75">
      <c r="A28" s="55"/>
      <c r="B28" s="55"/>
      <c r="C28" s="46"/>
      <c r="D28" s="4"/>
      <c r="E28" s="86"/>
      <c r="F28" s="33"/>
      <c r="G28" s="72"/>
      <c r="H28" s="83"/>
      <c r="I28" s="89"/>
      <c r="J28" s="80" t="e">
        <f t="shared" si="0"/>
        <v>#DIV/0!</v>
      </c>
    </row>
    <row r="29" spans="1:10" ht="12.75">
      <c r="A29" s="56" t="s">
        <v>118</v>
      </c>
      <c r="B29" s="56"/>
      <c r="C29" s="41"/>
      <c r="D29" s="4"/>
      <c r="E29" s="86"/>
      <c r="F29" s="33"/>
      <c r="G29" s="73"/>
      <c r="H29" s="83"/>
      <c r="I29" s="89"/>
      <c r="J29" s="80" t="e">
        <f t="shared" si="0"/>
        <v>#DIV/0!</v>
      </c>
    </row>
    <row r="30" spans="1:10" ht="12.75">
      <c r="A30" s="42" t="s">
        <v>119</v>
      </c>
      <c r="B30" s="43"/>
      <c r="C30" s="44"/>
      <c r="D30" s="45"/>
      <c r="E30" s="85"/>
      <c r="F30" s="75" t="s">
        <v>108</v>
      </c>
      <c r="G30" s="61">
        <f t="shared" si="1"/>
        <v>0</v>
      </c>
      <c r="H30" s="93"/>
      <c r="I30" s="90"/>
      <c r="J30" s="81" t="e">
        <f t="shared" si="0"/>
        <v>#DIV/0!</v>
      </c>
    </row>
    <row r="31" spans="1:10" ht="12.75">
      <c r="A31" s="57">
        <v>401</v>
      </c>
      <c r="B31" s="58"/>
      <c r="C31" s="47"/>
      <c r="D31" s="45"/>
      <c r="E31" s="85"/>
      <c r="F31" s="75" t="s">
        <v>108</v>
      </c>
      <c r="G31" s="61">
        <f t="shared" si="1"/>
        <v>0</v>
      </c>
      <c r="H31" s="93"/>
      <c r="I31" s="90"/>
      <c r="J31" s="81" t="e">
        <f t="shared" si="0"/>
        <v>#DIV/0!</v>
      </c>
    </row>
    <row r="32" spans="1:10" ht="12.75">
      <c r="A32" s="57">
        <v>501</v>
      </c>
      <c r="B32" s="58"/>
      <c r="C32" s="47"/>
      <c r="D32" s="45"/>
      <c r="E32" s="85"/>
      <c r="F32" s="75" t="s">
        <v>108</v>
      </c>
      <c r="G32" s="61">
        <f t="shared" si="1"/>
        <v>0</v>
      </c>
      <c r="H32" s="93"/>
      <c r="I32" s="90"/>
      <c r="J32" s="81" t="e">
        <f t="shared" si="0"/>
        <v>#DIV/0!</v>
      </c>
    </row>
    <row r="33" spans="1:10" ht="12.75">
      <c r="A33" s="42" t="s">
        <v>120</v>
      </c>
      <c r="B33" s="43"/>
      <c r="C33" s="44"/>
      <c r="D33" s="45"/>
      <c r="E33" s="85"/>
      <c r="F33" s="75" t="s">
        <v>108</v>
      </c>
      <c r="G33" s="61">
        <f t="shared" si="1"/>
        <v>0</v>
      </c>
      <c r="H33" s="93"/>
      <c r="I33" s="90"/>
      <c r="J33" s="81" t="e">
        <f t="shared" si="0"/>
        <v>#DIV/0!</v>
      </c>
    </row>
    <row r="34" spans="1:10" ht="12.75">
      <c r="A34" s="42" t="s">
        <v>121</v>
      </c>
      <c r="B34" s="43"/>
      <c r="C34" s="44"/>
      <c r="D34" s="45"/>
      <c r="E34" s="85"/>
      <c r="F34" s="75" t="s">
        <v>108</v>
      </c>
      <c r="G34" s="61">
        <f t="shared" si="1"/>
        <v>0</v>
      </c>
      <c r="H34" s="93"/>
      <c r="I34" s="90"/>
      <c r="J34" s="81" t="e">
        <f t="shared" si="0"/>
        <v>#DIV/0!</v>
      </c>
    </row>
    <row r="35" spans="1:10" ht="12.75">
      <c r="A35" s="42" t="s">
        <v>122</v>
      </c>
      <c r="B35" s="43"/>
      <c r="C35" s="44"/>
      <c r="D35" s="45"/>
      <c r="E35" s="85"/>
      <c r="F35" s="75" t="s">
        <v>108</v>
      </c>
      <c r="G35" s="61">
        <f t="shared" si="1"/>
        <v>0</v>
      </c>
      <c r="H35" s="93"/>
      <c r="I35" s="90"/>
      <c r="J35" s="81" t="e">
        <f t="shared" si="0"/>
        <v>#DIV/0!</v>
      </c>
    </row>
    <row r="36" spans="1:10" ht="12.75">
      <c r="A36" s="42" t="s">
        <v>123</v>
      </c>
      <c r="B36" s="43"/>
      <c r="C36" s="44"/>
      <c r="D36" s="45"/>
      <c r="E36" s="85"/>
      <c r="F36" s="75" t="s">
        <v>108</v>
      </c>
      <c r="G36" s="61">
        <f t="shared" si="1"/>
        <v>0</v>
      </c>
      <c r="H36" s="93"/>
      <c r="I36" s="90"/>
      <c r="J36" s="81" t="e">
        <f t="shared" si="0"/>
        <v>#DIV/0!</v>
      </c>
    </row>
    <row r="37" spans="1:10" ht="12.75">
      <c r="A37" s="59" t="s">
        <v>124</v>
      </c>
      <c r="B37" s="60"/>
      <c r="C37" s="48"/>
      <c r="D37" s="45"/>
      <c r="E37" s="85"/>
      <c r="F37" s="75" t="s">
        <v>108</v>
      </c>
      <c r="G37" s="61">
        <f t="shared" si="1"/>
        <v>0</v>
      </c>
      <c r="H37" s="93"/>
      <c r="I37" s="90"/>
      <c r="J37" s="81" t="e">
        <f t="shared" si="0"/>
        <v>#DIV/0!</v>
      </c>
    </row>
    <row r="38" spans="1:10" ht="12.75">
      <c r="A38" s="42" t="s">
        <v>125</v>
      </c>
      <c r="B38" s="43"/>
      <c r="C38" s="44"/>
      <c r="D38" s="45"/>
      <c r="E38" s="85"/>
      <c r="F38" s="75" t="s">
        <v>108</v>
      </c>
      <c r="G38" s="61">
        <f t="shared" si="1"/>
        <v>0</v>
      </c>
      <c r="H38" s="93"/>
      <c r="I38" s="90"/>
      <c r="J38" s="81" t="e">
        <f t="shared" si="0"/>
        <v>#DIV/0!</v>
      </c>
    </row>
    <row r="39" spans="1:10" ht="12.75">
      <c r="A39" s="55"/>
      <c r="B39" s="55"/>
      <c r="C39" s="46"/>
      <c r="D39" s="4"/>
      <c r="E39" s="86"/>
      <c r="F39" s="33"/>
      <c r="G39" s="72"/>
      <c r="H39" s="83"/>
      <c r="I39" s="89"/>
      <c r="J39" s="80" t="e">
        <f t="shared" si="0"/>
        <v>#DIV/0!</v>
      </c>
    </row>
    <row r="40" spans="1:10" ht="12.75">
      <c r="A40" s="56" t="s">
        <v>126</v>
      </c>
      <c r="B40" s="56"/>
      <c r="C40" s="41"/>
      <c r="D40" s="4"/>
      <c r="E40" s="86"/>
      <c r="F40" s="33"/>
      <c r="G40" s="73"/>
      <c r="H40" s="83"/>
      <c r="I40" s="89"/>
      <c r="J40" s="80" t="e">
        <f t="shared" si="0"/>
        <v>#DIV/0!</v>
      </c>
    </row>
    <row r="41" spans="1:10" ht="12.75">
      <c r="A41" s="42" t="s">
        <v>127</v>
      </c>
      <c r="B41" s="43"/>
      <c r="C41" s="44"/>
      <c r="D41" s="45"/>
      <c r="E41" s="85"/>
      <c r="F41" s="75" t="s">
        <v>108</v>
      </c>
      <c r="G41" s="61">
        <f t="shared" si="1"/>
        <v>0</v>
      </c>
      <c r="H41" s="93"/>
      <c r="I41" s="90"/>
      <c r="J41" s="81" t="e">
        <f t="shared" si="0"/>
        <v>#DIV/0!</v>
      </c>
    </row>
    <row r="42" spans="1:10" ht="12.75">
      <c r="A42" s="59" t="s">
        <v>128</v>
      </c>
      <c r="B42" s="60"/>
      <c r="C42" s="48"/>
      <c r="D42" s="45"/>
      <c r="E42" s="85"/>
      <c r="F42" s="75" t="s">
        <v>108</v>
      </c>
      <c r="G42" s="61">
        <f t="shared" si="1"/>
        <v>0</v>
      </c>
      <c r="H42" s="93"/>
      <c r="I42" s="90"/>
      <c r="J42" s="81" t="e">
        <f t="shared" si="0"/>
        <v>#DIV/0!</v>
      </c>
    </row>
    <row r="43" spans="1:10" ht="12.75">
      <c r="A43" s="42" t="s">
        <v>129</v>
      </c>
      <c r="B43" s="43"/>
      <c r="C43" s="44"/>
      <c r="D43" s="45"/>
      <c r="E43" s="85"/>
      <c r="F43" s="75" t="s">
        <v>108</v>
      </c>
      <c r="G43" s="61">
        <f t="shared" si="1"/>
        <v>0</v>
      </c>
      <c r="H43" s="93"/>
      <c r="I43" s="90"/>
      <c r="J43" s="81" t="e">
        <f t="shared" si="0"/>
        <v>#DIV/0!</v>
      </c>
    </row>
    <row r="44" spans="1:10" ht="12.75">
      <c r="A44" s="42" t="s">
        <v>130</v>
      </c>
      <c r="B44" s="43"/>
      <c r="C44" s="44"/>
      <c r="D44" s="45"/>
      <c r="E44" s="85"/>
      <c r="F44" s="75" t="s">
        <v>108</v>
      </c>
      <c r="G44" s="61">
        <f t="shared" si="1"/>
        <v>0</v>
      </c>
      <c r="H44" s="93"/>
      <c r="I44" s="90"/>
      <c r="J44" s="81" t="e">
        <f t="shared" si="0"/>
        <v>#DIV/0!</v>
      </c>
    </row>
    <row r="45" spans="1:10" ht="12.75">
      <c r="A45" s="42" t="s">
        <v>125</v>
      </c>
      <c r="B45" s="43"/>
      <c r="C45" s="44"/>
      <c r="D45" s="45"/>
      <c r="E45" s="85"/>
      <c r="F45" s="75" t="s">
        <v>108</v>
      </c>
      <c r="G45" s="61">
        <f t="shared" si="1"/>
        <v>0</v>
      </c>
      <c r="H45" s="93"/>
      <c r="I45" s="90"/>
      <c r="J45" s="81" t="e">
        <f t="shared" si="0"/>
        <v>#DIV/0!</v>
      </c>
    </row>
    <row r="46" spans="1:10" ht="12.75">
      <c r="A46" s="55"/>
      <c r="B46" s="55"/>
      <c r="C46" s="46"/>
      <c r="D46" s="4"/>
      <c r="E46" s="86"/>
      <c r="F46" s="33"/>
      <c r="G46" s="72"/>
      <c r="H46" s="83"/>
      <c r="I46" s="89"/>
      <c r="J46" s="80" t="e">
        <f t="shared" si="0"/>
        <v>#DIV/0!</v>
      </c>
    </row>
    <row r="47" spans="1:10" ht="12.75">
      <c r="A47" s="56" t="s">
        <v>131</v>
      </c>
      <c r="B47" s="56"/>
      <c r="C47" s="41"/>
      <c r="D47" s="4"/>
      <c r="E47" s="86"/>
      <c r="F47" s="33"/>
      <c r="G47" s="73"/>
      <c r="H47" s="83"/>
      <c r="I47" s="89"/>
      <c r="J47" s="80" t="e">
        <f t="shared" si="0"/>
        <v>#DIV/0!</v>
      </c>
    </row>
    <row r="48" spans="1:10" ht="12.75">
      <c r="A48" s="42" t="s">
        <v>132</v>
      </c>
      <c r="B48" s="43"/>
      <c r="C48" s="44"/>
      <c r="D48" s="45"/>
      <c r="E48" s="85"/>
      <c r="F48" s="75" t="s">
        <v>108</v>
      </c>
      <c r="G48" s="61">
        <f t="shared" si="1"/>
        <v>0</v>
      </c>
      <c r="H48" s="93"/>
      <c r="I48" s="90"/>
      <c r="J48" s="81" t="e">
        <f t="shared" si="0"/>
        <v>#DIV/0!</v>
      </c>
    </row>
    <row r="49" spans="1:10" ht="12.75">
      <c r="A49" s="42" t="s">
        <v>133</v>
      </c>
      <c r="B49" s="43"/>
      <c r="C49" s="44"/>
      <c r="D49" s="45"/>
      <c r="E49" s="85"/>
      <c r="F49" s="75" t="s">
        <v>108</v>
      </c>
      <c r="G49" s="61">
        <f t="shared" si="1"/>
        <v>0</v>
      </c>
      <c r="H49" s="93"/>
      <c r="I49" s="90"/>
      <c r="J49" s="81" t="e">
        <f t="shared" si="0"/>
        <v>#DIV/0!</v>
      </c>
    </row>
    <row r="50" spans="1:10" ht="12.75">
      <c r="A50" s="42" t="s">
        <v>134</v>
      </c>
      <c r="B50" s="43"/>
      <c r="C50" s="44"/>
      <c r="D50" s="45"/>
      <c r="E50" s="85"/>
      <c r="F50" s="75" t="s">
        <v>108</v>
      </c>
      <c r="G50" s="61">
        <f t="shared" si="1"/>
        <v>0</v>
      </c>
      <c r="H50" s="93"/>
      <c r="I50" s="90"/>
      <c r="J50" s="81" t="e">
        <f t="shared" si="0"/>
        <v>#DIV/0!</v>
      </c>
    </row>
    <row r="51" spans="1:10" ht="12.75">
      <c r="A51" s="42" t="s">
        <v>135</v>
      </c>
      <c r="B51" s="43"/>
      <c r="C51" s="44"/>
      <c r="D51" s="45"/>
      <c r="E51" s="85"/>
      <c r="F51" s="75" t="s">
        <v>108</v>
      </c>
      <c r="G51" s="61">
        <f t="shared" si="1"/>
        <v>0</v>
      </c>
      <c r="H51" s="93"/>
      <c r="I51" s="90"/>
      <c r="J51" s="81" t="e">
        <f t="shared" si="0"/>
        <v>#DIV/0!</v>
      </c>
    </row>
    <row r="52" spans="1:10" ht="12.75">
      <c r="A52" s="55"/>
      <c r="B52" s="55"/>
      <c r="C52" s="46"/>
      <c r="D52" s="4"/>
      <c r="E52" s="86"/>
      <c r="F52" s="49"/>
      <c r="G52" s="72"/>
      <c r="H52" s="94"/>
      <c r="I52" s="89"/>
      <c r="J52" s="80" t="e">
        <f t="shared" si="0"/>
        <v>#DIV/0!</v>
      </c>
    </row>
    <row r="53" spans="1:10" ht="12.75">
      <c r="A53" s="56" t="s">
        <v>136</v>
      </c>
      <c r="B53" s="56"/>
      <c r="C53" s="41"/>
      <c r="D53" s="4"/>
      <c r="E53" s="86"/>
      <c r="F53" s="50"/>
      <c r="G53" s="73"/>
      <c r="H53" s="95"/>
      <c r="I53" s="89"/>
      <c r="J53" s="80" t="e">
        <f t="shared" si="0"/>
        <v>#DIV/0!</v>
      </c>
    </row>
    <row r="54" spans="1:10" ht="12.75">
      <c r="A54" s="42" t="s">
        <v>137</v>
      </c>
      <c r="B54" s="43"/>
      <c r="C54" s="44"/>
      <c r="D54" s="45"/>
      <c r="E54" s="85"/>
      <c r="F54" s="75" t="s">
        <v>108</v>
      </c>
      <c r="G54" s="61">
        <f t="shared" si="1"/>
        <v>0</v>
      </c>
      <c r="H54" s="93"/>
      <c r="I54" s="90"/>
      <c r="J54" s="81" t="e">
        <f t="shared" si="0"/>
        <v>#DIV/0!</v>
      </c>
    </row>
    <row r="55" spans="1:10" ht="12.75">
      <c r="A55" s="42" t="s">
        <v>138</v>
      </c>
      <c r="B55" s="43"/>
      <c r="C55" s="44"/>
      <c r="D55" s="45"/>
      <c r="E55" s="85"/>
      <c r="F55" s="75" t="s">
        <v>108</v>
      </c>
      <c r="G55" s="61">
        <f t="shared" si="1"/>
        <v>0</v>
      </c>
      <c r="H55" s="93"/>
      <c r="I55" s="90"/>
      <c r="J55" s="81" t="e">
        <f t="shared" si="0"/>
        <v>#DIV/0!</v>
      </c>
    </row>
    <row r="56" spans="1:10" ht="12.75">
      <c r="A56" s="42" t="s">
        <v>139</v>
      </c>
      <c r="B56" s="43"/>
      <c r="C56" s="44"/>
      <c r="D56" s="45"/>
      <c r="E56" s="85"/>
      <c r="F56" s="75" t="s">
        <v>108</v>
      </c>
      <c r="G56" s="61">
        <f t="shared" si="1"/>
        <v>0</v>
      </c>
      <c r="H56" s="93"/>
      <c r="I56" s="90"/>
      <c r="J56" s="81" t="e">
        <f t="shared" si="0"/>
        <v>#DIV/0!</v>
      </c>
    </row>
    <row r="57" spans="1:10" ht="12.75">
      <c r="A57" s="55"/>
      <c r="B57" s="55"/>
      <c r="C57" s="46"/>
      <c r="D57" s="4"/>
      <c r="E57" s="86"/>
      <c r="F57" s="33"/>
      <c r="G57" s="72"/>
      <c r="H57" s="83"/>
      <c r="I57" s="89"/>
      <c r="J57" s="80" t="e">
        <f t="shared" si="0"/>
        <v>#DIV/0!</v>
      </c>
    </row>
    <row r="58" spans="1:10" ht="12.75">
      <c r="A58" s="56" t="s">
        <v>140</v>
      </c>
      <c r="B58" s="56"/>
      <c r="C58" s="41"/>
      <c r="D58" s="4"/>
      <c r="E58" s="86"/>
      <c r="F58" s="33"/>
      <c r="G58" s="73"/>
      <c r="H58" s="83"/>
      <c r="I58" s="89"/>
      <c r="J58" s="80" t="e">
        <f t="shared" si="0"/>
        <v>#DIV/0!</v>
      </c>
    </row>
    <row r="59" spans="1:10" ht="12.75">
      <c r="A59" s="42" t="s">
        <v>141</v>
      </c>
      <c r="B59" s="43"/>
      <c r="C59" s="44"/>
      <c r="D59" s="45"/>
      <c r="E59" s="85"/>
      <c r="F59" s="75" t="s">
        <v>108</v>
      </c>
      <c r="G59" s="61">
        <f t="shared" si="1"/>
        <v>0</v>
      </c>
      <c r="H59" s="93"/>
      <c r="I59" s="90"/>
      <c r="J59" s="81" t="e">
        <f t="shared" si="0"/>
        <v>#DIV/0!</v>
      </c>
    </row>
    <row r="60" spans="1:10" ht="12.75">
      <c r="A60" s="42" t="s">
        <v>142</v>
      </c>
      <c r="B60" s="43"/>
      <c r="C60" s="44"/>
      <c r="D60" s="45"/>
      <c r="E60" s="85"/>
      <c r="F60" s="75" t="s">
        <v>108</v>
      </c>
      <c r="G60" s="61">
        <f t="shared" si="1"/>
        <v>0</v>
      </c>
      <c r="H60" s="93"/>
      <c r="I60" s="90"/>
      <c r="J60" s="81" t="e">
        <f t="shared" si="0"/>
        <v>#DIV/0!</v>
      </c>
    </row>
    <row r="61" spans="1:10" ht="12.75">
      <c r="A61" s="42" t="s">
        <v>143</v>
      </c>
      <c r="B61" s="43"/>
      <c r="C61" s="44"/>
      <c r="D61" s="45"/>
      <c r="E61" s="85"/>
      <c r="F61" s="75" t="s">
        <v>108</v>
      </c>
      <c r="G61" s="61">
        <f t="shared" si="1"/>
        <v>0</v>
      </c>
      <c r="H61" s="93"/>
      <c r="I61" s="90"/>
      <c r="J61" s="81" t="e">
        <f t="shared" si="0"/>
        <v>#DIV/0!</v>
      </c>
    </row>
    <row r="62" spans="1:10" ht="12.75">
      <c r="A62" s="42" t="s">
        <v>144</v>
      </c>
      <c r="B62" s="43"/>
      <c r="C62" s="44"/>
      <c r="D62" s="45"/>
      <c r="E62" s="85"/>
      <c r="F62" s="75" t="s">
        <v>108</v>
      </c>
      <c r="G62" s="61">
        <f t="shared" si="1"/>
        <v>0</v>
      </c>
      <c r="H62" s="93">
        <f>C62*E62</f>
        <v>0</v>
      </c>
      <c r="I62" s="90"/>
      <c r="J62" s="81" t="e">
        <f t="shared" si="0"/>
        <v>#DIV/0!</v>
      </c>
    </row>
    <row r="63" spans="1:10" ht="12.75">
      <c r="A63" s="113" t="s">
        <v>145</v>
      </c>
      <c r="B63" s="114"/>
      <c r="C63" s="44"/>
      <c r="D63" s="45"/>
      <c r="E63" s="85"/>
      <c r="F63" s="75" t="s">
        <v>108</v>
      </c>
      <c r="G63" s="61">
        <f t="shared" si="1"/>
        <v>0</v>
      </c>
      <c r="H63" s="93">
        <f>C63*E63</f>
        <v>0</v>
      </c>
      <c r="I63" s="90"/>
      <c r="J63" s="81" t="e">
        <f t="shared" si="0"/>
        <v>#DIV/0!</v>
      </c>
    </row>
    <row r="64" spans="1:10" ht="12.75">
      <c r="A64" s="113" t="s">
        <v>146</v>
      </c>
      <c r="B64" s="114"/>
      <c r="C64" s="44"/>
      <c r="D64" s="45"/>
      <c r="E64" s="85"/>
      <c r="F64" s="75" t="s">
        <v>108</v>
      </c>
      <c r="G64" s="61">
        <f t="shared" si="1"/>
        <v>0</v>
      </c>
      <c r="H64" s="93"/>
      <c r="I64" s="90"/>
      <c r="J64" s="81" t="e">
        <f t="shared" si="0"/>
        <v>#DIV/0!</v>
      </c>
    </row>
    <row r="65" spans="1:10" ht="13.5" thickBot="1">
      <c r="A65" s="33"/>
      <c r="B65" s="33"/>
      <c r="C65" s="46"/>
      <c r="D65" s="33"/>
      <c r="E65" s="86"/>
      <c r="F65" s="68"/>
      <c r="G65" s="74"/>
      <c r="H65" s="83">
        <f>C65*E65</f>
        <v>0</v>
      </c>
      <c r="I65" s="91"/>
      <c r="J65" s="80" t="e">
        <f t="shared" si="0"/>
        <v>#DIV/0!</v>
      </c>
    </row>
    <row r="66" spans="1:10" ht="12.75">
      <c r="A66" s="4"/>
      <c r="B66" s="4"/>
      <c r="C66" s="51"/>
      <c r="D66" s="4"/>
      <c r="E66" s="84"/>
      <c r="F66" s="4"/>
      <c r="G66" s="4"/>
      <c r="H66" s="111" t="s">
        <v>147</v>
      </c>
      <c r="I66" s="118" t="s">
        <v>100</v>
      </c>
      <c r="J66" s="119"/>
    </row>
    <row r="67" spans="1:10" ht="13.5" thickBot="1">
      <c r="A67" s="4"/>
      <c r="B67" s="4"/>
      <c r="C67" s="51"/>
      <c r="D67" s="52"/>
      <c r="E67" s="96"/>
      <c r="F67" s="4"/>
      <c r="G67" s="4"/>
      <c r="H67" s="112"/>
      <c r="I67" s="69" t="s">
        <v>107</v>
      </c>
      <c r="J67" s="70" t="s">
        <v>149</v>
      </c>
    </row>
    <row r="68" spans="1:10" ht="13.5" thickBot="1">
      <c r="A68" s="53"/>
      <c r="B68" s="53"/>
      <c r="C68" s="54"/>
      <c r="D68" s="53"/>
      <c r="E68" s="97"/>
      <c r="F68" s="53"/>
      <c r="G68" s="4"/>
      <c r="H68" s="98">
        <f>SUM(H20:H64)</f>
        <v>0</v>
      </c>
      <c r="I68" s="92">
        <f>SUM(I18:I65)</f>
        <v>0</v>
      </c>
      <c r="J68" s="87" t="e">
        <f>I68/H68</f>
        <v>#DIV/0!</v>
      </c>
    </row>
  </sheetData>
  <sheetProtection formatCells="0" formatColumns="0" formatRows="0" insertRows="0" insertHyperlinks="0" deleteRows="0" sort="0" autoFilter="0" pivotTables="0"/>
  <mergeCells count="24">
    <mergeCell ref="C16:D16"/>
    <mergeCell ref="A16:B17"/>
    <mergeCell ref="A10:B10"/>
    <mergeCell ref="D10:E10"/>
    <mergeCell ref="A5:F5"/>
    <mergeCell ref="K16:P16"/>
    <mergeCell ref="K17:P20"/>
    <mergeCell ref="I66:J66"/>
    <mergeCell ref="A6:J6"/>
    <mergeCell ref="A7:J7"/>
    <mergeCell ref="C8:J8"/>
    <mergeCell ref="C9:J9"/>
    <mergeCell ref="A15:H15"/>
    <mergeCell ref="I16:J16"/>
    <mergeCell ref="A12:J12"/>
    <mergeCell ref="A13:J13"/>
    <mergeCell ref="A8:B8"/>
    <mergeCell ref="A9:B9"/>
    <mergeCell ref="F10:G10"/>
    <mergeCell ref="H66:H67"/>
    <mergeCell ref="A63:B63"/>
    <mergeCell ref="A64:B64"/>
    <mergeCell ref="H16:H17"/>
    <mergeCell ref="E16:G16"/>
  </mergeCells>
  <dataValidations count="2">
    <dataValidation type="textLength" operator="lessThanOrEqual" allowBlank="1" showInputMessage="1" showErrorMessage="1" prompt="Reminder:&#10;50 Character Limit" errorTitle="Limit Reached" error="Please Shorten Title." sqref="A13">
      <formula1>50</formula1>
    </dataValidation>
    <dataValidation operator="lessThanOrEqual" allowBlank="1" errorTitle="Limit Reached" error="Please Shorten Title." sqref="K17:P20"/>
  </dataValidations>
  <printOptions horizontalCentered="1"/>
  <pageMargins left="0.5" right="0.5" top="0.5" bottom="0.5" header="0" footer="0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7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25.7109375" style="8" bestFit="1" customWidth="1"/>
    <col min="2" max="2" width="30.7109375" style="8" customWidth="1"/>
    <col min="3" max="3" width="9.7109375" style="8" bestFit="1" customWidth="1"/>
    <col min="4" max="4" width="30.7109375" style="8" customWidth="1"/>
    <col min="5" max="5" width="9.7109375" style="8" bestFit="1" customWidth="1"/>
    <col min="6" max="16384" width="9.140625" style="8" customWidth="1"/>
  </cols>
  <sheetData>
    <row r="1" spans="1:4" ht="12.75">
      <c r="A1" s="1"/>
      <c r="B1" s="1"/>
      <c r="C1" s="1"/>
      <c r="D1" s="1"/>
    </row>
    <row r="2" spans="1:28" ht="12.75">
      <c r="A2" s="1"/>
      <c r="B2" s="1"/>
      <c r="C2" s="1"/>
      <c r="D2" s="1"/>
      <c r="AB2" s="8" t="s">
        <v>88</v>
      </c>
    </row>
    <row r="3" spans="1:28" ht="12.75">
      <c r="A3" s="1"/>
      <c r="B3" s="1"/>
      <c r="C3" s="1"/>
      <c r="D3" s="1"/>
      <c r="AB3" s="8" t="s">
        <v>89</v>
      </c>
    </row>
    <row r="4" spans="1:28" ht="12.75">
      <c r="A4" s="1"/>
      <c r="B4" s="1"/>
      <c r="C4" s="1"/>
      <c r="D4" s="1"/>
      <c r="AB4" s="8" t="s">
        <v>2</v>
      </c>
    </row>
    <row r="5" spans="1:28" ht="12.75">
      <c r="A5" s="1"/>
      <c r="B5" s="1"/>
      <c r="C5" s="1"/>
      <c r="D5" s="1"/>
      <c r="AB5" s="8" t="s">
        <v>3</v>
      </c>
    </row>
    <row r="6" spans="1:28" ht="12.75">
      <c r="A6" s="1"/>
      <c r="B6" s="1"/>
      <c r="C6" s="1"/>
      <c r="D6" s="1"/>
      <c r="AB6" s="8" t="s">
        <v>10</v>
      </c>
    </row>
    <row r="7" spans="1:4" ht="13.5" thickBot="1">
      <c r="A7" s="1"/>
      <c r="B7" s="1"/>
      <c r="C7" s="1"/>
      <c r="D7" s="1"/>
    </row>
    <row r="8" spans="1:29" ht="18" thickTop="1">
      <c r="A8" s="146" t="s">
        <v>87</v>
      </c>
      <c r="B8" s="146"/>
      <c r="C8" s="146"/>
      <c r="D8" s="146"/>
      <c r="E8" s="9"/>
      <c r="AB8" s="8" t="s">
        <v>94</v>
      </c>
      <c r="AC8" s="8" t="e">
        <f>(0.25*C29)*((1*C28)+(1.4*C29)+(1*C30)+(1.2*C31))</f>
        <v>#VALUE!</v>
      </c>
    </row>
    <row r="9" spans="1:28" ht="18" thickBot="1">
      <c r="A9" s="1"/>
      <c r="B9" s="1"/>
      <c r="C9" s="1"/>
      <c r="D9" s="1"/>
      <c r="E9" s="15"/>
      <c r="F9" s="15"/>
      <c r="G9" s="15"/>
      <c r="H9" s="15"/>
      <c r="I9" s="15"/>
      <c r="AB9" s="8" t="s">
        <v>75</v>
      </c>
    </row>
    <row r="10" spans="1:31" ht="12.75">
      <c r="A10" s="5" t="s">
        <v>0</v>
      </c>
      <c r="B10" s="147" t="e">
        <f>'Work Estimate'!#REF!</f>
        <v>#REF!</v>
      </c>
      <c r="C10" s="1"/>
      <c r="D10" s="1"/>
      <c r="AB10" s="8" t="s">
        <v>74</v>
      </c>
      <c r="AD10" s="8" t="s">
        <v>74</v>
      </c>
      <c r="AE10" s="8" t="s">
        <v>68</v>
      </c>
    </row>
    <row r="11" spans="1:31" ht="13.5" thickBot="1">
      <c r="A11" s="6"/>
      <c r="B11" s="148"/>
      <c r="C11" s="1"/>
      <c r="D11" s="1"/>
      <c r="AB11" s="8" t="s">
        <v>77</v>
      </c>
      <c r="AD11" s="8" t="s">
        <v>77</v>
      </c>
      <c r="AE11" s="8">
        <v>5</v>
      </c>
    </row>
    <row r="12" spans="1:31" s="10" customFormat="1" ht="12.75">
      <c r="A12" s="5" t="s">
        <v>1</v>
      </c>
      <c r="B12" s="147" t="e">
        <f>'Work Estimate'!#REF!</f>
        <v>#REF!</v>
      </c>
      <c r="C12" s="16"/>
      <c r="D12" s="16"/>
      <c r="AB12" s="8" t="s">
        <v>83</v>
      </c>
      <c r="AC12" s="8"/>
      <c r="AD12" s="8" t="s">
        <v>83</v>
      </c>
      <c r="AE12" s="8">
        <v>4</v>
      </c>
    </row>
    <row r="13" spans="1:31" ht="13.5" thickBot="1">
      <c r="A13" s="7"/>
      <c r="B13" s="148"/>
      <c r="C13" s="1"/>
      <c r="D13" s="1"/>
      <c r="AB13" s="10" t="s">
        <v>78</v>
      </c>
      <c r="AD13" s="10" t="s">
        <v>82</v>
      </c>
      <c r="AE13" s="10">
        <v>2</v>
      </c>
    </row>
    <row r="14" spans="1:31" ht="12.75">
      <c r="A14" s="1"/>
      <c r="B14" s="1"/>
      <c r="C14" s="1"/>
      <c r="D14" s="1"/>
      <c r="AB14" s="10" t="s">
        <v>79</v>
      </c>
      <c r="AD14" s="10" t="s">
        <v>78</v>
      </c>
      <c r="AE14" s="10">
        <v>5</v>
      </c>
    </row>
    <row r="15" spans="1:31" ht="12.75">
      <c r="A15" s="1"/>
      <c r="B15" s="1"/>
      <c r="C15" s="1"/>
      <c r="D15" s="1"/>
      <c r="AB15" s="10" t="s">
        <v>80</v>
      </c>
      <c r="AD15" s="10" t="s">
        <v>80</v>
      </c>
      <c r="AE15" s="8">
        <v>3</v>
      </c>
    </row>
    <row r="16" spans="1:31" ht="13.5" thickBot="1">
      <c r="A16" s="144" t="s">
        <v>11</v>
      </c>
      <c r="B16" s="144"/>
      <c r="C16" s="1"/>
      <c r="D16" s="1"/>
      <c r="AB16" s="10" t="s">
        <v>81</v>
      </c>
      <c r="AC16" s="10"/>
      <c r="AD16" s="10" t="s">
        <v>79</v>
      </c>
      <c r="AE16" s="10">
        <v>4</v>
      </c>
    </row>
    <row r="17" spans="1:9" ht="12.75">
      <c r="A17" s="17" t="s">
        <v>12</v>
      </c>
      <c r="B17" s="18" t="e">
        <f>'Work Estimate'!#REF!</f>
        <v>#REF!</v>
      </c>
      <c r="C17" s="16"/>
      <c r="D17" s="16"/>
      <c r="I17" s="10"/>
    </row>
    <row r="18" spans="1:28" ht="13.5" thickBot="1">
      <c r="A18" s="19" t="s">
        <v>92</v>
      </c>
      <c r="B18" s="3"/>
      <c r="C18" s="1"/>
      <c r="D18" s="1"/>
      <c r="AB18" s="8" t="s">
        <v>7</v>
      </c>
    </row>
    <row r="19" spans="1:29" ht="12.75">
      <c r="A19" s="1"/>
      <c r="B19" s="1"/>
      <c r="C19" s="1"/>
      <c r="D19" s="1"/>
      <c r="AB19" s="8" t="s">
        <v>74</v>
      </c>
      <c r="AC19" s="8" t="s">
        <v>68</v>
      </c>
    </row>
    <row r="20" spans="1:29" ht="12.75">
      <c r="A20" s="1"/>
      <c r="B20" s="1"/>
      <c r="C20" s="1"/>
      <c r="D20" s="1"/>
      <c r="AB20" s="8" t="s">
        <v>15</v>
      </c>
      <c r="AC20" s="8">
        <v>7</v>
      </c>
    </row>
    <row r="21" spans="1:29" ht="13.5" thickBot="1">
      <c r="A21" s="145" t="s">
        <v>90</v>
      </c>
      <c r="B21" s="145"/>
      <c r="C21" s="1"/>
      <c r="D21" s="1"/>
      <c r="AB21" s="8" t="s">
        <v>16</v>
      </c>
      <c r="AC21" s="8">
        <v>8</v>
      </c>
    </row>
    <row r="22" spans="1:29" ht="13.5" thickBot="1">
      <c r="A22" s="20" t="s">
        <v>88</v>
      </c>
      <c r="B22" s="21" t="s">
        <v>89</v>
      </c>
      <c r="C22" s="1"/>
      <c r="D22" s="1"/>
      <c r="AB22" s="8" t="s">
        <v>17</v>
      </c>
      <c r="AC22" s="8">
        <v>4</v>
      </c>
    </row>
    <row r="23" spans="1:29" ht="12.75">
      <c r="A23" s="1"/>
      <c r="B23" s="1"/>
      <c r="C23" s="1"/>
      <c r="D23" s="1"/>
      <c r="AB23" s="8" t="s">
        <v>18</v>
      </c>
      <c r="AC23" s="8">
        <v>8</v>
      </c>
    </row>
    <row r="24" spans="1:29" ht="12.75">
      <c r="A24" s="1"/>
      <c r="B24" s="1"/>
      <c r="C24" s="1"/>
      <c r="D24" s="1"/>
      <c r="AB24" s="8" t="s">
        <v>19</v>
      </c>
      <c r="AC24" s="8">
        <v>8</v>
      </c>
    </row>
    <row r="25" spans="1:29" ht="12.75">
      <c r="A25" s="1"/>
      <c r="B25" s="1"/>
      <c r="C25" s="1"/>
      <c r="D25" s="1"/>
      <c r="AB25" s="8" t="s">
        <v>20</v>
      </c>
      <c r="AC25" s="8">
        <v>10</v>
      </c>
    </row>
    <row r="26" spans="1:29" ht="12.75">
      <c r="A26" s="22" t="s">
        <v>93</v>
      </c>
      <c r="B26" s="22"/>
      <c r="C26" s="22"/>
      <c r="D26" s="22"/>
      <c r="AB26" s="8" t="s">
        <v>21</v>
      </c>
      <c r="AC26" s="8">
        <v>9</v>
      </c>
    </row>
    <row r="27" spans="1:29" ht="13.5" thickBot="1">
      <c r="A27" s="1"/>
      <c r="B27" s="11" t="s">
        <v>84</v>
      </c>
      <c r="C27" s="11" t="s">
        <v>85</v>
      </c>
      <c r="D27" s="23" t="s">
        <v>86</v>
      </c>
      <c r="AB27" s="8" t="s">
        <v>22</v>
      </c>
      <c r="AC27" s="8">
        <v>6</v>
      </c>
    </row>
    <row r="28" spans="1:4" ht="12.75">
      <c r="A28" s="24" t="s">
        <v>76</v>
      </c>
      <c r="B28" s="25" t="s">
        <v>74</v>
      </c>
      <c r="C28" s="26" t="str">
        <f>VLOOKUP('--IDOT Use Only--'!B28,AIRPORT,2)</f>
        <v>XXXXX</v>
      </c>
      <c r="D28" s="141">
        <f>IF(ISERROR(AC8)=TRUE,"",AC8)</f>
      </c>
    </row>
    <row r="29" spans="1:28" ht="12.75">
      <c r="A29" s="27" t="s">
        <v>6</v>
      </c>
      <c r="B29" s="28" t="s">
        <v>74</v>
      </c>
      <c r="C29" s="29" t="str">
        <f>VLOOKUP('--IDOT Use Only--'!B29,PURPOSE,2)</f>
        <v>XXXXX</v>
      </c>
      <c r="D29" s="142"/>
      <c r="AB29" s="8" t="s">
        <v>8</v>
      </c>
    </row>
    <row r="30" spans="1:29" ht="12.75">
      <c r="A30" s="27" t="s">
        <v>4</v>
      </c>
      <c r="B30" s="28" t="s">
        <v>91</v>
      </c>
      <c r="C30" s="29" t="str">
        <f>VLOOKUP('--IDOT Use Only--'!B30,COMPONENT,2)</f>
        <v>XXXXX</v>
      </c>
      <c r="D30" s="142"/>
      <c r="AB30" s="8" t="s">
        <v>91</v>
      </c>
      <c r="AC30" s="8" t="s">
        <v>68</v>
      </c>
    </row>
    <row r="31" spans="1:29" ht="13.5" thickBot="1">
      <c r="A31" s="30" t="s">
        <v>5</v>
      </c>
      <c r="B31" s="31" t="s">
        <v>74</v>
      </c>
      <c r="C31" s="32" t="str">
        <f>VLOOKUP('--IDOT Use Only--'!B31,TYPE,2)</f>
        <v>XXXXX</v>
      </c>
      <c r="D31" s="143"/>
      <c r="AB31" s="8" t="s">
        <v>23</v>
      </c>
      <c r="AC31" s="8">
        <v>5</v>
      </c>
    </row>
    <row r="32" spans="1:29" ht="12.75">
      <c r="A32" s="1"/>
      <c r="B32" s="2"/>
      <c r="C32" s="2"/>
      <c r="D32" s="1"/>
      <c r="AB32" s="8" t="s">
        <v>24</v>
      </c>
      <c r="AC32" s="8">
        <v>3</v>
      </c>
    </row>
    <row r="33" spans="1:29" ht="12.75">
      <c r="A33" s="1"/>
      <c r="B33" s="1"/>
      <c r="C33" s="1"/>
      <c r="D33" s="1"/>
      <c r="AB33" s="8" t="s">
        <v>13</v>
      </c>
      <c r="AC33" s="8">
        <v>8</v>
      </c>
    </row>
    <row r="34" spans="1:29" ht="12.75">
      <c r="A34" s="1"/>
      <c r="B34" s="1"/>
      <c r="C34" s="1"/>
      <c r="D34" s="1"/>
      <c r="AB34" s="8" t="s">
        <v>14</v>
      </c>
      <c r="AC34" s="8">
        <v>0</v>
      </c>
    </row>
    <row r="35" spans="1:29" ht="12.75">
      <c r="A35" s="1"/>
      <c r="B35" s="1"/>
      <c r="C35" s="1"/>
      <c r="D35" s="1"/>
      <c r="AB35" s="8" t="s">
        <v>69</v>
      </c>
      <c r="AC35" s="8">
        <v>4</v>
      </c>
    </row>
    <row r="36" spans="1:29" ht="12.75">
      <c r="A36" s="1"/>
      <c r="B36" s="1"/>
      <c r="C36" s="1"/>
      <c r="D36" s="1"/>
      <c r="AB36" s="8" t="s">
        <v>25</v>
      </c>
      <c r="AC36" s="8">
        <v>9</v>
      </c>
    </row>
    <row r="37" spans="1:29" ht="12.75">
      <c r="A37" s="1"/>
      <c r="B37" s="1"/>
      <c r="C37" s="1"/>
      <c r="D37" s="1"/>
      <c r="AB37" s="8" t="s">
        <v>70</v>
      </c>
      <c r="AC37" s="8">
        <v>7</v>
      </c>
    </row>
    <row r="38" spans="1:29" ht="12.75">
      <c r="A38" s="1"/>
      <c r="B38" s="1"/>
      <c r="C38" s="1"/>
      <c r="D38" s="1"/>
      <c r="AB38" s="8" t="s">
        <v>26</v>
      </c>
      <c r="AC38" s="8">
        <v>7</v>
      </c>
    </row>
    <row r="39" spans="1:29" ht="12.75">
      <c r="A39" s="1"/>
      <c r="B39" s="1"/>
      <c r="C39" s="1"/>
      <c r="D39" s="1"/>
      <c r="AB39" s="8" t="s">
        <v>27</v>
      </c>
      <c r="AC39" s="8">
        <v>4</v>
      </c>
    </row>
    <row r="40" spans="1:29" ht="12.75">
      <c r="A40" s="1"/>
      <c r="B40" s="1"/>
      <c r="C40" s="1"/>
      <c r="D40" s="1"/>
      <c r="AB40" s="8" t="s">
        <v>17</v>
      </c>
      <c r="AC40" s="8">
        <v>7</v>
      </c>
    </row>
    <row r="41" spans="1:29" ht="12.75">
      <c r="A41" s="1"/>
      <c r="B41" s="1"/>
      <c r="C41" s="1"/>
      <c r="D41" s="1"/>
      <c r="AB41" s="8" t="s">
        <v>71</v>
      </c>
      <c r="AC41" s="8">
        <v>7</v>
      </c>
    </row>
    <row r="42" spans="1:29" ht="12.75">
      <c r="A42" s="1"/>
      <c r="B42" s="1"/>
      <c r="C42" s="1"/>
      <c r="D42" s="1"/>
      <c r="AB42" s="8" t="s">
        <v>18</v>
      </c>
      <c r="AC42" s="8">
        <v>7</v>
      </c>
    </row>
    <row r="43" spans="1:29" ht="12.75">
      <c r="A43" s="1"/>
      <c r="B43" s="1"/>
      <c r="C43" s="1"/>
      <c r="D43" s="1"/>
      <c r="AB43" s="8" t="s">
        <v>28</v>
      </c>
      <c r="AC43" s="8">
        <v>10</v>
      </c>
    </row>
    <row r="44" spans="1:29" ht="12.75">
      <c r="A44" s="1"/>
      <c r="B44" s="1"/>
      <c r="C44" s="1"/>
      <c r="D44" s="1"/>
      <c r="AB44" s="8" t="s">
        <v>29</v>
      </c>
      <c r="AC44" s="8">
        <v>9</v>
      </c>
    </row>
    <row r="45" spans="1:29" ht="12.75">
      <c r="A45" s="1"/>
      <c r="B45" s="1"/>
      <c r="C45" s="1"/>
      <c r="D45" s="1"/>
      <c r="AB45" s="8" t="s">
        <v>30</v>
      </c>
      <c r="AC45" s="8">
        <v>1</v>
      </c>
    </row>
    <row r="46" spans="28:29" ht="12.75">
      <c r="AB46" s="8" t="s">
        <v>31</v>
      </c>
      <c r="AC46" s="8">
        <v>8</v>
      </c>
    </row>
    <row r="47" spans="28:29" ht="12.75">
      <c r="AB47" s="8" t="s">
        <v>32</v>
      </c>
      <c r="AC47" s="8">
        <v>4</v>
      </c>
    </row>
    <row r="49" ht="12.75">
      <c r="AB49" s="8" t="s">
        <v>9</v>
      </c>
    </row>
    <row r="50" spans="28:29" ht="12.75">
      <c r="AB50" s="8" t="s">
        <v>74</v>
      </c>
      <c r="AC50" s="8" t="s">
        <v>68</v>
      </c>
    </row>
    <row r="51" spans="28:29" ht="12.75">
      <c r="AB51" s="8" t="s">
        <v>33</v>
      </c>
      <c r="AC51" s="8">
        <v>0</v>
      </c>
    </row>
    <row r="52" spans="28:29" ht="12.75">
      <c r="AB52" s="8" t="s">
        <v>34</v>
      </c>
      <c r="AC52" s="8">
        <v>4</v>
      </c>
    </row>
    <row r="53" spans="28:29" ht="12.75">
      <c r="AB53" s="8" t="s">
        <v>35</v>
      </c>
      <c r="AC53" s="8">
        <v>7</v>
      </c>
    </row>
    <row r="54" spans="28:29" ht="12.75">
      <c r="AB54" s="8" t="s">
        <v>36</v>
      </c>
      <c r="AC54" s="8">
        <v>10</v>
      </c>
    </row>
    <row r="55" spans="28:29" ht="12.75">
      <c r="AB55" s="8" t="s">
        <v>37</v>
      </c>
      <c r="AC55" s="8">
        <v>7</v>
      </c>
    </row>
    <row r="56" spans="28:29" ht="12.75">
      <c r="AB56" s="8" t="s">
        <v>38</v>
      </c>
      <c r="AC56" s="8">
        <v>0</v>
      </c>
    </row>
    <row r="57" spans="28:29" ht="12.75">
      <c r="AB57" s="8" t="s">
        <v>39</v>
      </c>
      <c r="AC57" s="8">
        <v>5</v>
      </c>
    </row>
    <row r="58" spans="28:29" ht="12.75">
      <c r="AB58" s="8" t="s">
        <v>40</v>
      </c>
      <c r="AC58" s="8">
        <v>0</v>
      </c>
    </row>
    <row r="59" spans="28:29" ht="12.75">
      <c r="AB59" s="8" t="s">
        <v>41</v>
      </c>
      <c r="AC59" s="8">
        <v>10</v>
      </c>
    </row>
    <row r="60" spans="28:29" ht="12.75">
      <c r="AB60" s="8" t="s">
        <v>42</v>
      </c>
      <c r="AC60" s="8">
        <v>6</v>
      </c>
    </row>
    <row r="61" spans="28:29" ht="12.75">
      <c r="AB61" s="8" t="s">
        <v>43</v>
      </c>
      <c r="AC61" s="8">
        <v>6</v>
      </c>
    </row>
    <row r="62" spans="28:29" ht="12.75">
      <c r="AB62" s="8" t="s">
        <v>44</v>
      </c>
      <c r="AC62" s="8">
        <v>6</v>
      </c>
    </row>
    <row r="63" spans="28:29" ht="12.75">
      <c r="AB63" s="8" t="s">
        <v>45</v>
      </c>
      <c r="AC63" s="8">
        <v>2</v>
      </c>
    </row>
    <row r="64" spans="28:29" ht="12.75">
      <c r="AB64" s="8" t="s">
        <v>46</v>
      </c>
      <c r="AC64" s="8">
        <v>9</v>
      </c>
    </row>
    <row r="65" spans="28:29" ht="12.75">
      <c r="AB65" s="8" t="s">
        <v>72</v>
      </c>
      <c r="AC65" s="8">
        <v>8</v>
      </c>
    </row>
    <row r="66" spans="28:29" ht="12.75">
      <c r="AB66" s="8" t="s">
        <v>47</v>
      </c>
      <c r="AC66" s="8">
        <v>7</v>
      </c>
    </row>
    <row r="67" spans="28:29" ht="12.75">
      <c r="AB67" s="8" t="s">
        <v>48</v>
      </c>
      <c r="AC67" s="8">
        <v>8</v>
      </c>
    </row>
    <row r="68" spans="28:29" ht="12.75">
      <c r="AB68" s="8" t="s">
        <v>49</v>
      </c>
      <c r="AC68" s="8">
        <v>9</v>
      </c>
    </row>
    <row r="69" spans="28:29" ht="12.75">
      <c r="AB69" s="8" t="s">
        <v>50</v>
      </c>
      <c r="AC69" s="8">
        <v>7</v>
      </c>
    </row>
    <row r="70" spans="28:29" ht="12.75">
      <c r="AB70" s="8" t="s">
        <v>51</v>
      </c>
      <c r="AC70" s="8">
        <v>5</v>
      </c>
    </row>
    <row r="71" spans="28:29" ht="12.75">
      <c r="AB71" s="8" t="s">
        <v>52</v>
      </c>
      <c r="AC71" s="8">
        <v>6</v>
      </c>
    </row>
    <row r="72" spans="28:29" ht="12.75">
      <c r="AB72" s="8" t="s">
        <v>53</v>
      </c>
      <c r="AC72" s="8">
        <v>7</v>
      </c>
    </row>
    <row r="73" spans="28:29" ht="12.75">
      <c r="AB73" s="8" t="s">
        <v>54</v>
      </c>
      <c r="AC73" s="8">
        <v>10</v>
      </c>
    </row>
    <row r="74" spans="28:29" ht="12.75">
      <c r="AB74" s="8" t="s">
        <v>55</v>
      </c>
      <c r="AC74" s="8">
        <v>1</v>
      </c>
    </row>
    <row r="75" spans="28:29" ht="12.75">
      <c r="AB75" s="8" t="s">
        <v>56</v>
      </c>
      <c r="AC75" s="8">
        <v>3</v>
      </c>
    </row>
    <row r="76" spans="28:29" ht="12.75">
      <c r="AB76" s="8" t="s">
        <v>73</v>
      </c>
      <c r="AC76" s="8">
        <v>10</v>
      </c>
    </row>
    <row r="77" spans="28:29" ht="12.75">
      <c r="AB77" s="8" t="s">
        <v>57</v>
      </c>
      <c r="AC77" s="8">
        <v>3</v>
      </c>
    </row>
    <row r="78" spans="28:29" ht="12.75">
      <c r="AB78" s="8" t="s">
        <v>58</v>
      </c>
      <c r="AC78" s="8">
        <v>6</v>
      </c>
    </row>
    <row r="79" spans="28:29" ht="12.75">
      <c r="AB79" s="8" t="s">
        <v>59</v>
      </c>
      <c r="AC79" s="8">
        <v>8</v>
      </c>
    </row>
    <row r="80" spans="28:29" ht="12.75">
      <c r="AB80" s="8" t="s">
        <v>60</v>
      </c>
      <c r="AC80" s="8">
        <v>9</v>
      </c>
    </row>
    <row r="81" spans="28:29" ht="12.75">
      <c r="AB81" s="8" t="s">
        <v>61</v>
      </c>
      <c r="AC81" s="8">
        <v>9</v>
      </c>
    </row>
    <row r="82" spans="28:29" ht="12.75">
      <c r="AB82" s="8" t="s">
        <v>62</v>
      </c>
      <c r="AC82" s="8">
        <v>8</v>
      </c>
    </row>
    <row r="83" spans="28:29" ht="12.75">
      <c r="AB83" s="8" t="s">
        <v>63</v>
      </c>
      <c r="AC83" s="8">
        <v>8</v>
      </c>
    </row>
    <row r="84" spans="28:29" ht="12.75">
      <c r="AB84" s="8" t="s">
        <v>64</v>
      </c>
      <c r="AC84" s="8">
        <v>6</v>
      </c>
    </row>
    <row r="85" spans="28:29" ht="12.75">
      <c r="AB85" s="8" t="s">
        <v>65</v>
      </c>
      <c r="AC85" s="8">
        <v>8</v>
      </c>
    </row>
    <row r="86" spans="28:29" ht="12.75">
      <c r="AB86" s="8" t="s">
        <v>66</v>
      </c>
      <c r="AC86" s="8">
        <v>2</v>
      </c>
    </row>
    <row r="87" spans="28:29" ht="12.75">
      <c r="AB87" s="8" t="s">
        <v>67</v>
      </c>
      <c r="AC87" s="8">
        <v>8</v>
      </c>
    </row>
  </sheetData>
  <sheetProtection password="CC02" sheet="1" objects="1" scenarios="1"/>
  <mergeCells count="6">
    <mergeCell ref="D28:D31"/>
    <mergeCell ref="A16:B16"/>
    <mergeCell ref="A21:B21"/>
    <mergeCell ref="A8:D8"/>
    <mergeCell ref="B10:B11"/>
    <mergeCell ref="B12:B13"/>
  </mergeCells>
  <dataValidations count="5">
    <dataValidation type="list" allowBlank="1" showInputMessage="1" showErrorMessage="1" sqref="B28">
      <formula1>$AB$10:$AB$16</formula1>
    </dataValidation>
    <dataValidation type="list" allowBlank="1" showInputMessage="1" showErrorMessage="1" sqref="B29">
      <formula1>$AB$19:$AB$27</formula1>
    </dataValidation>
    <dataValidation type="list" allowBlank="1" showInputMessage="1" showErrorMessage="1" sqref="B30">
      <formula1>$AB$30:$AB$47</formula1>
    </dataValidation>
    <dataValidation type="list" allowBlank="1" showInputMessage="1" showErrorMessage="1" sqref="B31">
      <formula1>$AB$50:$AB$87</formula1>
    </dataValidation>
    <dataValidation type="list" allowBlank="1" showInputMessage="1" showErrorMessage="1" sqref="B22">
      <formula1>$AB$3:$AB$6</formula1>
    </dataValidation>
  </dataValidations>
  <printOptions horizontalCentered="1"/>
  <pageMargins left="0.75" right="0.75" top="1" bottom="1" header="0.5" footer="0.5"/>
  <pageSetup horizontalDpi="600" verticalDpi="600" orientation="portrait" scale="85" r:id="rId2"/>
  <colBreaks count="1" manualBreakCount="1">
    <brk id="4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 Dept.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Viste</dc:creator>
  <cp:keywords/>
  <dc:description/>
  <cp:lastModifiedBy>mooreria</cp:lastModifiedBy>
  <cp:lastPrinted>2004-09-16T21:41:45Z</cp:lastPrinted>
  <dcterms:created xsi:type="dcterms:W3CDTF">2003-05-22T20:15:20Z</dcterms:created>
  <dcterms:modified xsi:type="dcterms:W3CDTF">2013-11-22T20:20:01Z</dcterms:modified>
  <cp:category/>
  <cp:version/>
  <cp:contentType/>
  <cp:contentStatus/>
</cp:coreProperties>
</file>